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toda.m\Desktop\"/>
    </mc:Choice>
  </mc:AlternateContent>
  <xr:revisionPtr revIDLastSave="0" documentId="13_ncr:1_{A09B89C2-6E84-4D19-8262-56332BBF5A19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Sheet2" sheetId="4" r:id="rId1"/>
    <sheet name="集計表" sheetId="1" r:id="rId2"/>
    <sheet name="災害データ" sheetId="5" r:id="rId3"/>
    <sheet name="Sheet1" sheetId="3" r:id="rId4"/>
  </sheets>
  <externalReferences>
    <externalReference r:id="rId5"/>
    <externalReference r:id="rId6"/>
    <externalReference r:id="rId7"/>
  </externalReferences>
  <definedNames>
    <definedName name="_xlnm._FilterDatabase" localSheetId="1" hidden="1">集計表!$A$3:$AF$115</definedName>
    <definedName name="hiratuka">INDIRECT([1]地図!$I$42)</definedName>
    <definedName name="image">INDIRECT([1]地図!$I$43)</definedName>
    <definedName name="myimage">INDEX([2]image!$A$2:$B$3,MATCH([2]image!$D$2,[2]image!$A$2:$A$4,0),2)</definedName>
    <definedName name="myimage2">INDEX(Sheet2!$A$2:$B$5,MATCH([1]地図!$H$38,Sheet2!$A$2:$A$5,0),2)</definedName>
    <definedName name="_xlnm.Print_Area" localSheetId="1">集計表!$AJ$4:$AW$21</definedName>
    <definedName name="拡大図の選択">INDEX(Sheet2!$A$2:$B$6,MATCH(Sheet1!$D$1,Sheet2!$A$2:$A$6,0),2)</definedName>
    <definedName name="拡大図の選択2">INDEX(Sheet2!$A$2:$B$17,MATCH(Sheet1!$D$1,Sheet2!$A$2:$A$17,0),2)</definedName>
    <definedName name="災害の詳細">INDEX(災害データ!$A$2:$B$23,MATCH(Sheet1!$D$2,災害データ!$A$2:$A$8,0),2)</definedName>
    <definedName name="災害の詳細2">INDEX(災害データ!$A$2:$B$23,MATCH(Sheet1!$D$2,災害データ!$A$2:$A$23,0),2)</definedName>
    <definedName name="大原">[3]集計表!$BB$20</definedName>
    <definedName name="中原">[3]集計表!$BB$24</definedName>
    <definedName name="平塚">INDIRECT([1]地図!$I$42)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1" l="1"/>
  <c r="E114" i="1"/>
  <c r="M112" i="1"/>
  <c r="L112" i="1"/>
  <c r="K112" i="1"/>
  <c r="J112" i="1"/>
  <c r="G112" i="1"/>
  <c r="M111" i="1"/>
  <c r="L111" i="1"/>
  <c r="K111" i="1"/>
  <c r="J111" i="1"/>
  <c r="G111" i="1"/>
  <c r="M110" i="1"/>
  <c r="L110" i="1"/>
  <c r="K110" i="1"/>
  <c r="J110" i="1"/>
  <c r="G110" i="1"/>
  <c r="F110" i="1"/>
  <c r="M109" i="1"/>
  <c r="L109" i="1"/>
  <c r="K109" i="1"/>
  <c r="J109" i="1"/>
  <c r="G109" i="1"/>
  <c r="M108" i="1"/>
  <c r="L108" i="1"/>
  <c r="K108" i="1"/>
  <c r="J108" i="1"/>
  <c r="G108" i="1"/>
  <c r="M107" i="1"/>
  <c r="L107" i="1"/>
  <c r="K107" i="1"/>
  <c r="J107" i="1"/>
  <c r="G107" i="1"/>
  <c r="M106" i="1"/>
  <c r="L106" i="1"/>
  <c r="K106" i="1"/>
  <c r="J106" i="1"/>
  <c r="G106" i="1"/>
  <c r="F106" i="1"/>
  <c r="M105" i="1"/>
  <c r="L105" i="1"/>
  <c r="K105" i="1"/>
  <c r="J105" i="1"/>
  <c r="G105" i="1"/>
  <c r="M104" i="1"/>
  <c r="L104" i="1"/>
  <c r="K104" i="1"/>
  <c r="J104" i="1"/>
  <c r="G104" i="1"/>
  <c r="F104" i="1"/>
  <c r="M103" i="1"/>
  <c r="L103" i="1"/>
  <c r="K103" i="1"/>
  <c r="J103" i="1"/>
  <c r="G103" i="1"/>
  <c r="M102" i="1"/>
  <c r="L102" i="1"/>
  <c r="K102" i="1"/>
  <c r="J102" i="1"/>
  <c r="G102" i="1"/>
  <c r="F102" i="1"/>
  <c r="M101" i="1"/>
  <c r="L101" i="1"/>
  <c r="K101" i="1"/>
  <c r="J101" i="1"/>
  <c r="G101" i="1"/>
  <c r="M100" i="1"/>
  <c r="L100" i="1"/>
  <c r="K100" i="1"/>
  <c r="J100" i="1"/>
  <c r="G100" i="1"/>
  <c r="M99" i="1"/>
  <c r="L99" i="1"/>
  <c r="K99" i="1"/>
  <c r="J99" i="1"/>
  <c r="G99" i="1"/>
  <c r="F99" i="1"/>
  <c r="M98" i="1"/>
  <c r="L98" i="1"/>
  <c r="K98" i="1"/>
  <c r="J98" i="1"/>
  <c r="G98" i="1"/>
  <c r="F98" i="1"/>
  <c r="M97" i="1"/>
  <c r="L97" i="1"/>
  <c r="K97" i="1"/>
  <c r="J97" i="1"/>
  <c r="G97" i="1"/>
  <c r="F97" i="1"/>
  <c r="M96" i="1"/>
  <c r="L96" i="1"/>
  <c r="K96" i="1"/>
  <c r="J96" i="1"/>
  <c r="G96" i="1"/>
  <c r="M95" i="1"/>
  <c r="L95" i="1"/>
  <c r="K95" i="1"/>
  <c r="J95" i="1"/>
  <c r="G95" i="1"/>
  <c r="F95" i="1"/>
  <c r="M94" i="1"/>
  <c r="L94" i="1"/>
  <c r="K94" i="1"/>
  <c r="J94" i="1"/>
  <c r="G94" i="1"/>
  <c r="M93" i="1"/>
  <c r="L93" i="1"/>
  <c r="K93" i="1"/>
  <c r="J93" i="1"/>
  <c r="G93" i="1"/>
  <c r="F93" i="1"/>
  <c r="M92" i="1"/>
  <c r="L92" i="1"/>
  <c r="K92" i="1"/>
  <c r="J92" i="1"/>
  <c r="G92" i="1"/>
  <c r="F92" i="1"/>
  <c r="M91" i="1"/>
  <c r="L91" i="1"/>
  <c r="K91" i="1"/>
  <c r="J91" i="1"/>
  <c r="G91" i="1"/>
  <c r="M90" i="1"/>
  <c r="L90" i="1"/>
  <c r="K90" i="1"/>
  <c r="J90" i="1"/>
  <c r="G90" i="1"/>
  <c r="F90" i="1"/>
  <c r="M89" i="1"/>
  <c r="L89" i="1"/>
  <c r="K89" i="1"/>
  <c r="J89" i="1"/>
  <c r="G89" i="1"/>
  <c r="M88" i="1"/>
  <c r="L88" i="1"/>
  <c r="K88" i="1"/>
  <c r="J88" i="1"/>
  <c r="G88" i="1"/>
  <c r="M87" i="1"/>
  <c r="L87" i="1"/>
  <c r="K87" i="1"/>
  <c r="J87" i="1"/>
  <c r="G87" i="1"/>
  <c r="F87" i="1"/>
  <c r="M86" i="1"/>
  <c r="L86" i="1"/>
  <c r="K86" i="1"/>
  <c r="J86" i="1"/>
  <c r="G86" i="1"/>
  <c r="M85" i="1"/>
  <c r="L85" i="1"/>
  <c r="K85" i="1"/>
  <c r="J85" i="1"/>
  <c r="G85" i="1"/>
  <c r="M84" i="1"/>
  <c r="L84" i="1"/>
  <c r="K84" i="1"/>
  <c r="J84" i="1"/>
  <c r="G84" i="1"/>
  <c r="F84" i="1"/>
  <c r="M83" i="1"/>
  <c r="L83" i="1"/>
  <c r="K83" i="1"/>
  <c r="J83" i="1"/>
  <c r="G83" i="1"/>
  <c r="M82" i="1"/>
  <c r="L82" i="1"/>
  <c r="K82" i="1"/>
  <c r="J82" i="1"/>
  <c r="G82" i="1"/>
  <c r="M81" i="1"/>
  <c r="L81" i="1"/>
  <c r="K81" i="1"/>
  <c r="J81" i="1"/>
  <c r="G81" i="1"/>
  <c r="F81" i="1"/>
  <c r="M80" i="1"/>
  <c r="L80" i="1"/>
  <c r="K80" i="1"/>
  <c r="J80" i="1"/>
  <c r="G80" i="1"/>
  <c r="F80" i="1"/>
  <c r="M79" i="1"/>
  <c r="L79" i="1"/>
  <c r="K79" i="1"/>
  <c r="J79" i="1"/>
  <c r="G79" i="1"/>
  <c r="M78" i="1"/>
  <c r="L78" i="1"/>
  <c r="K78" i="1"/>
  <c r="J78" i="1"/>
  <c r="G78" i="1"/>
  <c r="M77" i="1"/>
  <c r="L77" i="1"/>
  <c r="K77" i="1"/>
  <c r="J77" i="1"/>
  <c r="G77" i="1"/>
  <c r="M76" i="1"/>
  <c r="L76" i="1"/>
  <c r="K76" i="1"/>
  <c r="J76" i="1"/>
  <c r="G76" i="1"/>
  <c r="F76" i="1"/>
  <c r="M75" i="1"/>
  <c r="L75" i="1"/>
  <c r="K75" i="1"/>
  <c r="J75" i="1"/>
  <c r="G75" i="1"/>
  <c r="F75" i="1"/>
  <c r="M74" i="1"/>
  <c r="L74" i="1"/>
  <c r="K74" i="1"/>
  <c r="J74" i="1"/>
  <c r="G74" i="1"/>
  <c r="F74" i="1"/>
  <c r="M73" i="1"/>
  <c r="L73" i="1"/>
  <c r="K73" i="1"/>
  <c r="J73" i="1"/>
  <c r="G73" i="1"/>
  <c r="M72" i="1"/>
  <c r="L72" i="1"/>
  <c r="K72" i="1"/>
  <c r="J72" i="1"/>
  <c r="G72" i="1"/>
  <c r="F72" i="1"/>
  <c r="M71" i="1"/>
  <c r="L71" i="1"/>
  <c r="K71" i="1"/>
  <c r="J71" i="1"/>
  <c r="G71" i="1"/>
  <c r="M70" i="1"/>
  <c r="L70" i="1"/>
  <c r="K70" i="1"/>
  <c r="J70" i="1"/>
  <c r="G70" i="1"/>
  <c r="F70" i="1"/>
  <c r="M69" i="1"/>
  <c r="L69" i="1"/>
  <c r="K69" i="1"/>
  <c r="J69" i="1"/>
  <c r="G69" i="1"/>
  <c r="M68" i="1"/>
  <c r="L68" i="1"/>
  <c r="K68" i="1"/>
  <c r="J68" i="1"/>
  <c r="G68" i="1"/>
  <c r="F68" i="1"/>
  <c r="M67" i="1"/>
  <c r="L67" i="1"/>
  <c r="K67" i="1"/>
  <c r="J67" i="1"/>
  <c r="G67" i="1"/>
  <c r="M66" i="1"/>
  <c r="L66" i="1"/>
  <c r="K66" i="1"/>
  <c r="J66" i="1"/>
  <c r="G66" i="1"/>
  <c r="M65" i="1"/>
  <c r="L65" i="1"/>
  <c r="K65" i="1"/>
  <c r="J65" i="1"/>
  <c r="G65" i="1"/>
  <c r="F65" i="1"/>
  <c r="M64" i="1"/>
  <c r="L64" i="1"/>
  <c r="K64" i="1"/>
  <c r="J64" i="1"/>
  <c r="G64" i="1"/>
  <c r="F64" i="1"/>
  <c r="M63" i="1"/>
  <c r="L63" i="1"/>
  <c r="K63" i="1"/>
  <c r="J63" i="1"/>
  <c r="G63" i="1"/>
  <c r="M62" i="1"/>
  <c r="L62" i="1"/>
  <c r="K62" i="1"/>
  <c r="J62" i="1"/>
  <c r="G62" i="1"/>
  <c r="M61" i="1"/>
  <c r="L61" i="1"/>
  <c r="K61" i="1"/>
  <c r="J61" i="1"/>
  <c r="G61" i="1"/>
  <c r="F61" i="1"/>
  <c r="M60" i="1"/>
  <c r="L60" i="1"/>
  <c r="K60" i="1"/>
  <c r="J60" i="1"/>
  <c r="G60" i="1"/>
  <c r="F60" i="1"/>
  <c r="M59" i="1"/>
  <c r="L59" i="1"/>
  <c r="K59" i="1"/>
  <c r="J59" i="1"/>
  <c r="G59" i="1"/>
  <c r="F59" i="1"/>
  <c r="M58" i="1"/>
  <c r="L58" i="1"/>
  <c r="K58" i="1"/>
  <c r="J58" i="1"/>
  <c r="G58" i="1"/>
  <c r="M57" i="1"/>
  <c r="L57" i="1"/>
  <c r="K57" i="1"/>
  <c r="J57" i="1"/>
  <c r="G57" i="1"/>
  <c r="F57" i="1"/>
  <c r="M56" i="1"/>
  <c r="L56" i="1"/>
  <c r="K56" i="1"/>
  <c r="J56" i="1"/>
  <c r="G56" i="1"/>
  <c r="M55" i="1"/>
  <c r="L55" i="1"/>
  <c r="K55" i="1"/>
  <c r="J55" i="1"/>
  <c r="G55" i="1"/>
  <c r="M54" i="1"/>
  <c r="L54" i="1"/>
  <c r="K54" i="1"/>
  <c r="J54" i="1"/>
  <c r="G54" i="1"/>
  <c r="F54" i="1"/>
  <c r="M53" i="1"/>
  <c r="L53" i="1"/>
  <c r="K53" i="1"/>
  <c r="J53" i="1"/>
  <c r="G53" i="1"/>
  <c r="M52" i="1"/>
  <c r="L52" i="1"/>
  <c r="K52" i="1"/>
  <c r="J52" i="1"/>
  <c r="G52" i="1"/>
  <c r="M51" i="1"/>
  <c r="L51" i="1"/>
  <c r="K51" i="1"/>
  <c r="J51" i="1"/>
  <c r="G51" i="1"/>
  <c r="M50" i="1"/>
  <c r="L50" i="1"/>
  <c r="K50" i="1"/>
  <c r="J50" i="1"/>
  <c r="G50" i="1"/>
  <c r="F50" i="1"/>
  <c r="M49" i="1"/>
  <c r="L49" i="1"/>
  <c r="K49" i="1"/>
  <c r="J49" i="1"/>
  <c r="G49" i="1"/>
  <c r="F49" i="1"/>
  <c r="M48" i="1"/>
  <c r="L48" i="1"/>
  <c r="K48" i="1"/>
  <c r="J48" i="1"/>
  <c r="G48" i="1"/>
  <c r="M47" i="1"/>
  <c r="L47" i="1"/>
  <c r="K47" i="1"/>
  <c r="J47" i="1"/>
  <c r="G47" i="1"/>
  <c r="F47" i="1"/>
  <c r="M46" i="1"/>
  <c r="L46" i="1"/>
  <c r="K46" i="1"/>
  <c r="J46" i="1"/>
  <c r="G46" i="1"/>
  <c r="M45" i="1"/>
  <c r="L45" i="1"/>
  <c r="K45" i="1"/>
  <c r="J45" i="1"/>
  <c r="G45" i="1"/>
  <c r="F45" i="1"/>
  <c r="M44" i="1"/>
  <c r="L44" i="1"/>
  <c r="K44" i="1"/>
  <c r="J44" i="1"/>
  <c r="G44" i="1"/>
  <c r="F44" i="1"/>
  <c r="M43" i="1"/>
  <c r="L43" i="1"/>
  <c r="K43" i="1"/>
  <c r="J43" i="1"/>
  <c r="G43" i="1"/>
  <c r="M42" i="1"/>
  <c r="L42" i="1"/>
  <c r="K42" i="1"/>
  <c r="J42" i="1"/>
  <c r="G42" i="1"/>
  <c r="M41" i="1"/>
  <c r="L41" i="1"/>
  <c r="K41" i="1"/>
  <c r="J41" i="1"/>
  <c r="G41" i="1"/>
  <c r="F41" i="1"/>
  <c r="M40" i="1"/>
  <c r="L40" i="1"/>
  <c r="K40" i="1"/>
  <c r="J40" i="1"/>
  <c r="G40" i="1"/>
  <c r="M39" i="1"/>
  <c r="L39" i="1"/>
  <c r="K39" i="1"/>
  <c r="J39" i="1"/>
  <c r="G39" i="1"/>
  <c r="M38" i="1"/>
  <c r="L38" i="1"/>
  <c r="K38" i="1"/>
  <c r="J38" i="1"/>
  <c r="G38" i="1"/>
  <c r="F38" i="1"/>
  <c r="M37" i="1"/>
  <c r="L37" i="1"/>
  <c r="K37" i="1"/>
  <c r="J37" i="1"/>
  <c r="G37" i="1"/>
  <c r="M36" i="1"/>
  <c r="L36" i="1"/>
  <c r="K36" i="1"/>
  <c r="J36" i="1"/>
  <c r="G36" i="1"/>
  <c r="M35" i="1"/>
  <c r="L35" i="1"/>
  <c r="K35" i="1"/>
  <c r="J35" i="1"/>
  <c r="G35" i="1"/>
  <c r="F35" i="1"/>
  <c r="M34" i="1"/>
  <c r="L34" i="1"/>
  <c r="K34" i="1"/>
  <c r="J34" i="1"/>
  <c r="G34" i="1"/>
  <c r="F34" i="1"/>
  <c r="M33" i="1"/>
  <c r="L33" i="1"/>
  <c r="K33" i="1"/>
  <c r="J33" i="1"/>
  <c r="G33" i="1"/>
  <c r="F33" i="1"/>
  <c r="M32" i="1"/>
  <c r="L32" i="1"/>
  <c r="K32" i="1"/>
  <c r="J32" i="1"/>
  <c r="G32" i="1"/>
  <c r="F32" i="1"/>
  <c r="M31" i="1"/>
  <c r="L31" i="1"/>
  <c r="K31" i="1"/>
  <c r="J31" i="1"/>
  <c r="G31" i="1"/>
  <c r="M30" i="1"/>
  <c r="L30" i="1"/>
  <c r="K30" i="1"/>
  <c r="J30" i="1"/>
  <c r="G30" i="1"/>
  <c r="M29" i="1"/>
  <c r="L29" i="1"/>
  <c r="K29" i="1"/>
  <c r="J29" i="1"/>
  <c r="G29" i="1"/>
  <c r="F29" i="1"/>
  <c r="M28" i="1"/>
  <c r="L28" i="1"/>
  <c r="K28" i="1"/>
  <c r="J28" i="1"/>
  <c r="G28" i="1"/>
  <c r="M27" i="1"/>
  <c r="L27" i="1"/>
  <c r="K27" i="1"/>
  <c r="J27" i="1"/>
  <c r="G27" i="1"/>
  <c r="F27" i="1"/>
  <c r="M26" i="1"/>
  <c r="L26" i="1"/>
  <c r="K26" i="1"/>
  <c r="J26" i="1"/>
  <c r="G26" i="1"/>
  <c r="F26" i="1"/>
  <c r="M25" i="1"/>
  <c r="L25" i="1"/>
  <c r="K25" i="1"/>
  <c r="J25" i="1"/>
  <c r="G25" i="1"/>
  <c r="M24" i="1"/>
  <c r="L24" i="1"/>
  <c r="K24" i="1"/>
  <c r="J24" i="1"/>
  <c r="G24" i="1"/>
  <c r="M23" i="1"/>
  <c r="L23" i="1"/>
  <c r="K23" i="1"/>
  <c r="J23" i="1"/>
  <c r="G23" i="1"/>
  <c r="M22" i="1"/>
  <c r="L22" i="1"/>
  <c r="K22" i="1"/>
  <c r="J22" i="1"/>
  <c r="G22" i="1"/>
  <c r="F22" i="1"/>
  <c r="M21" i="1"/>
  <c r="L21" i="1"/>
  <c r="K21" i="1"/>
  <c r="J21" i="1"/>
  <c r="G21" i="1"/>
  <c r="F21" i="1"/>
  <c r="M20" i="1"/>
  <c r="L20" i="1"/>
  <c r="K20" i="1"/>
  <c r="J20" i="1"/>
  <c r="G20" i="1"/>
  <c r="F20" i="1"/>
  <c r="M19" i="1"/>
  <c r="L19" i="1"/>
  <c r="K19" i="1"/>
  <c r="J19" i="1"/>
  <c r="G19" i="1"/>
  <c r="F19" i="1"/>
  <c r="M18" i="1"/>
  <c r="L18" i="1"/>
  <c r="K18" i="1"/>
  <c r="J18" i="1"/>
  <c r="G18" i="1"/>
  <c r="F18" i="1"/>
  <c r="M17" i="1"/>
  <c r="L17" i="1"/>
  <c r="K17" i="1"/>
  <c r="J17" i="1"/>
  <c r="G17" i="1"/>
  <c r="F17" i="1"/>
  <c r="M16" i="1"/>
  <c r="L16" i="1"/>
  <c r="K16" i="1"/>
  <c r="J16" i="1"/>
  <c r="G16" i="1"/>
  <c r="M15" i="1"/>
  <c r="L15" i="1"/>
  <c r="K15" i="1"/>
  <c r="J15" i="1"/>
  <c r="G15" i="1"/>
  <c r="F15" i="1"/>
  <c r="M14" i="1"/>
  <c r="L14" i="1"/>
  <c r="K14" i="1"/>
  <c r="J14" i="1"/>
  <c r="G14" i="1"/>
  <c r="M13" i="1"/>
  <c r="L13" i="1"/>
  <c r="K13" i="1"/>
  <c r="J13" i="1"/>
  <c r="G13" i="1"/>
  <c r="F13" i="1"/>
  <c r="M12" i="1"/>
  <c r="L12" i="1"/>
  <c r="K12" i="1"/>
  <c r="J12" i="1"/>
  <c r="G12" i="1"/>
  <c r="M11" i="1"/>
  <c r="L11" i="1"/>
  <c r="K11" i="1"/>
  <c r="J11" i="1"/>
  <c r="G11" i="1"/>
  <c r="F11" i="1"/>
  <c r="M10" i="1"/>
  <c r="L10" i="1"/>
  <c r="K10" i="1"/>
  <c r="J10" i="1"/>
  <c r="G10" i="1"/>
  <c r="F10" i="1"/>
  <c r="M9" i="1"/>
  <c r="L9" i="1"/>
  <c r="K9" i="1"/>
  <c r="J9" i="1"/>
  <c r="G9" i="1"/>
  <c r="F9" i="1"/>
  <c r="M8" i="1"/>
  <c r="L8" i="1"/>
  <c r="K8" i="1"/>
  <c r="J8" i="1"/>
  <c r="G8" i="1"/>
  <c r="F8" i="1"/>
  <c r="M7" i="1"/>
  <c r="L7" i="1"/>
  <c r="K7" i="1"/>
  <c r="J7" i="1"/>
  <c r="G7" i="1"/>
  <c r="F7" i="1"/>
  <c r="M6" i="1"/>
  <c r="M113" i="1" s="1"/>
  <c r="L6" i="1"/>
  <c r="L113" i="1" s="1"/>
  <c r="K6" i="1"/>
  <c r="K113" i="1" s="1"/>
  <c r="J6" i="1"/>
  <c r="J113" i="1" s="1"/>
  <c r="G6" i="1"/>
  <c r="G113" i="1" s="1"/>
  <c r="F6" i="1"/>
  <c r="F113" i="1" s="1"/>
  <c r="M5" i="1"/>
  <c r="L5" i="1"/>
  <c r="K5" i="1"/>
  <c r="J5" i="1"/>
  <c r="G5" i="1"/>
  <c r="F5" i="1"/>
  <c r="E2" i="1"/>
</calcChain>
</file>

<file path=xl/sharedStrings.xml><?xml version="1.0" encoding="utf-8"?>
<sst xmlns="http://schemas.openxmlformats.org/spreadsheetml/2006/main" count="1304" uniqueCount="470">
  <si>
    <t>場所</t>
  </si>
  <si>
    <t>地図</t>
  </si>
  <si>
    <t>横内</t>
  </si>
  <si>
    <t>2、3</t>
  </si>
  <si>
    <t>4，5，6</t>
  </si>
  <si>
    <t>8,9</t>
  </si>
  <si>
    <t>12,13,14,15</t>
  </si>
  <si>
    <t>19,20</t>
  </si>
  <si>
    <t>災害プロフィール</t>
  </si>
  <si>
    <t>災害種別</t>
  </si>
  <si>
    <t>プルダウンリスト</t>
  </si>
  <si>
    <t>NO</t>
  </si>
  <si>
    <t>名前</t>
  </si>
  <si>
    <t>災害種別2</t>
  </si>
  <si>
    <t>被害程度</t>
  </si>
  <si>
    <t>被害状況</t>
  </si>
  <si>
    <t>具体的な被害状況</t>
  </si>
  <si>
    <t>困ったこと</t>
  </si>
  <si>
    <t>困ったこと（どのように）</t>
  </si>
  <si>
    <t>具体的な内容</t>
  </si>
  <si>
    <t>問題点の抽出</t>
  </si>
  <si>
    <t>問題点の抽出（具体例）</t>
  </si>
  <si>
    <t>あったら良いなと思うこと</t>
  </si>
  <si>
    <t>災害程度</t>
  </si>
  <si>
    <t>2-1</t>
  </si>
  <si>
    <t>8-10</t>
  </si>
  <si>
    <t>大室　暁</t>
  </si>
  <si>
    <t>東中原住宅街</t>
  </si>
  <si>
    <t>内水災害</t>
  </si>
  <si>
    <t>土砂災害</t>
  </si>
  <si>
    <t>水位　膝下</t>
  </si>
  <si>
    <t>水位　膝上</t>
  </si>
  <si>
    <t>倒木　車両通行止め</t>
  </si>
  <si>
    <t>倒木　車両片側通行</t>
  </si>
  <si>
    <t>床下浸水</t>
  </si>
  <si>
    <t>屋外では車やセニアカーが浮いていた</t>
  </si>
  <si>
    <t>連絡調整</t>
  </si>
  <si>
    <t>利用者への連絡</t>
  </si>
  <si>
    <t>娘様から連絡があり、どうすれば良いか？本人にTELし最悪2Fへ行くとのこと。</t>
  </si>
  <si>
    <t>利用者</t>
  </si>
  <si>
    <t>本人は楽観していた</t>
  </si>
  <si>
    <t>どの程度の浸水でボート等の助けが出るのか知りたい。</t>
  </si>
  <si>
    <t>倒木</t>
  </si>
  <si>
    <t>通勤</t>
  </si>
  <si>
    <t>通勤不可</t>
  </si>
  <si>
    <t>自分</t>
  </si>
  <si>
    <t>ロイヤルホームセンター</t>
  </si>
  <si>
    <t>１－３</t>
  </si>
  <si>
    <t>1-1</t>
  </si>
  <si>
    <t>山口桂司</t>
  </si>
  <si>
    <t>その他</t>
  </si>
  <si>
    <t>車両通行不可</t>
  </si>
  <si>
    <t>アンダーパス通行止め</t>
  </si>
  <si>
    <t>道路を把握出来ていない。</t>
  </si>
  <si>
    <t>事業所</t>
  </si>
  <si>
    <t>通行止めを把握出来ていない</t>
  </si>
  <si>
    <t>災害状況を知りたい。</t>
  </si>
  <si>
    <t>土砂流出</t>
  </si>
  <si>
    <t>床上浸水</t>
  </si>
  <si>
    <t>遅延</t>
  </si>
  <si>
    <t>【場所】</t>
  </si>
  <si>
    <t>【場所】　南原バス停</t>
  </si>
  <si>
    <t>【場所】田村、大神、129号線</t>
  </si>
  <si>
    <t>【場所】田村、横内団地の目の前の道路</t>
  </si>
  <si>
    <t>【場所】横内</t>
  </si>
  <si>
    <t>【場所】横内3254付近、豊田打間木、下島周辺</t>
  </si>
  <si>
    <t>1-2</t>
  </si>
  <si>
    <t>伊勢原街道　中原</t>
  </si>
  <si>
    <t>道路冠水</t>
  </si>
  <si>
    <t>担当者会議が昼の段階で中止を伝える</t>
  </si>
  <si>
    <t>朝の時点では担当者会議は予定していた</t>
  </si>
  <si>
    <t>　</t>
  </si>
  <si>
    <t>【災害種別】</t>
  </si>
  <si>
    <t>【災害種別】　内水災害</t>
  </si>
  <si>
    <t>【災害種別】内水災害</t>
  </si>
  <si>
    <t>1-3</t>
  </si>
  <si>
    <t>宇田由香</t>
  </si>
  <si>
    <t>南原バス停</t>
  </si>
  <si>
    <t>膝上浸水、水が勢いよく流れる</t>
  </si>
  <si>
    <t>雨で携帯電話も出来ない状態</t>
  </si>
  <si>
    <t>　　</t>
  </si>
  <si>
    <t>河川の氾濫</t>
  </si>
  <si>
    <t>車両が浮いている</t>
  </si>
  <si>
    <t>【被害程度】</t>
  </si>
  <si>
    <t>【被害程度】　水位　膝上</t>
  </si>
  <si>
    <t>【被害程度】水位膝上</t>
  </si>
  <si>
    <t>1-4</t>
  </si>
  <si>
    <t>八田</t>
  </si>
  <si>
    <t>大原　中等教育学校付近</t>
  </si>
  <si>
    <t>秦野伊勢原線が浸水。車が動けなくなり片側通行</t>
  </si>
  <si>
    <t>①時間、日程変更の連絡②出勤不可のスタッフの確認</t>
  </si>
  <si>
    <t>早めの連絡と予定変更</t>
  </si>
  <si>
    <t>事業所への連絡</t>
  </si>
  <si>
    <t>【被害状況】</t>
  </si>
  <si>
    <t>【被害状況】　膝上浸水、水が勢いよく流れる</t>
  </si>
  <si>
    <t>【被害状況】車両通行止め</t>
  </si>
  <si>
    <t>【被害状況】その他</t>
  </si>
  <si>
    <t>【被害状況】車両通行不可、浸水</t>
  </si>
  <si>
    <t>1-5</t>
  </si>
  <si>
    <t>相原正道</t>
  </si>
  <si>
    <t>寝坂間東雲橋間の生活道路</t>
  </si>
  <si>
    <t>東雲橋が渋滞で通行出来ず通勤不可</t>
  </si>
  <si>
    <t>倒木　家屋に被害</t>
  </si>
  <si>
    <t>その他への連絡</t>
  </si>
  <si>
    <t>【具体的な被害状況】</t>
  </si>
  <si>
    <t>【具体的な被害状況】　雨で携帯電話も出来ない状態</t>
  </si>
  <si>
    <t>【具体的な被害状況】相模川沿いの道が冠水して進めない。（被害はひどくない）水はすぐに引いた。</t>
  </si>
  <si>
    <t>【具体的な被害状況】車両は通っていたが、この先は行かない方が良い感じになっていた。Uターンして元の道を戻った。</t>
  </si>
  <si>
    <t>【具体的な被害状況】通勤に凝った。</t>
  </si>
  <si>
    <t xml:space="preserve">【具体的な被害状況】車両が通れないほど水が溜まっていた。走行中の車の中が浸水、廃車となった。バスが来ない等。
</t>
  </si>
  <si>
    <t>1-6</t>
  </si>
  <si>
    <t>アオキの東、ガススタの裏のお宅</t>
  </si>
  <si>
    <t>庭に駐車していた自家用車が水に浸かり動かなくなった</t>
  </si>
  <si>
    <t>倒木　その他</t>
  </si>
  <si>
    <t>【問題点の抽出（具体例）】</t>
  </si>
  <si>
    <t>【問題点の抽出（具体例）】　無し</t>
  </si>
  <si>
    <t>【問題点の抽出】居宅として前日に各デイサービスなど利用できるか否か確認と状況把握</t>
  </si>
  <si>
    <t>【問題点の抽出】未記入</t>
  </si>
  <si>
    <t>【問題点の抽出】通ることのできる道がわからない状況だった。</t>
  </si>
  <si>
    <t>【問題点の抽出】電話ではタイムリーな状況把握ができなかった。事業所内部の連携不足。</t>
  </si>
  <si>
    <t>1-8</t>
  </si>
  <si>
    <t>中戸川</t>
  </si>
  <si>
    <t>中原1丁目</t>
  </si>
  <si>
    <t>車両浸水し、動けなくなっていた</t>
  </si>
  <si>
    <t>高齢者の通行人が通れず困っていた</t>
  </si>
  <si>
    <t>休業だが出勤した。他の地域の状況不明だった。</t>
  </si>
  <si>
    <t>災害防犯カメラ</t>
  </si>
  <si>
    <t>家族全員に連絡が取れたが、1人では1時間かかってしまう</t>
  </si>
  <si>
    <t>河川の氾濫　氾濫水域の危険で避難（自分や家族による）</t>
  </si>
  <si>
    <t>1-9</t>
  </si>
  <si>
    <t>真土小学校前</t>
  </si>
  <si>
    <t>河川の氾濫　氾濫水域の危険で避難（自分や家族以外）（援助者は？）</t>
  </si>
  <si>
    <t>1-10</t>
  </si>
  <si>
    <t>事業所外の状況が不明で地域の状況が把握できなかった</t>
  </si>
  <si>
    <t>レベル3が出た時点でデイ休業</t>
  </si>
  <si>
    <t>【場所】北豊田、保健センター近く</t>
  </si>
  <si>
    <t>【場所】真土小学校南側の道路</t>
  </si>
  <si>
    <t>【場所】東中原住宅街</t>
  </si>
  <si>
    <t>【場所】県道61号伊勢原街道（かに甲羅付近）</t>
  </si>
  <si>
    <t>【場所】ヘルシーロード（南原バーミヤン付近）</t>
  </si>
  <si>
    <t>【場所】国道一号線、宮ノ前</t>
  </si>
  <si>
    <t>【場所】寝坂間東雲橋間の生活道路</t>
  </si>
  <si>
    <t>【場所】徳延セブンイレブン前の道路</t>
  </si>
  <si>
    <t>【場所】徳延</t>
  </si>
  <si>
    <t>【場所】河内川周辺</t>
  </si>
  <si>
    <t>【場所】山下団地周辺、旭小学校</t>
  </si>
  <si>
    <t>【場所】山下ファミリーマート付近</t>
  </si>
  <si>
    <t>【場所】根坂間～東雲橋間の生活道路</t>
  </si>
  <si>
    <t>【場所】桜が丘ダイクマ通り</t>
  </si>
  <si>
    <t>【場所】貨物駅横アンダーパス</t>
  </si>
  <si>
    <t>1-11</t>
  </si>
  <si>
    <t>鈴木</t>
  </si>
  <si>
    <t>徳延　福祉デイサービス</t>
  </si>
  <si>
    <t>車の水没でデイ中止</t>
  </si>
  <si>
    <t>【被害種別】内水災害</t>
  </si>
  <si>
    <t>【災害種別】土砂災害</t>
  </si>
  <si>
    <t>内田クリニック前道路、日向岡トンネル大磯から平塚方面</t>
  </si>
  <si>
    <t>【被害程度】倒木、車両通行止め</t>
  </si>
  <si>
    <t>【被害程度】水位　膝上</t>
  </si>
  <si>
    <t>【被害程度】水位　膝下</t>
  </si>
  <si>
    <t>【被害程度】水位膝下</t>
  </si>
  <si>
    <t>【被害程度】河川の氾濫　氾濫水域の危険で避難（自分や家族による）</t>
  </si>
  <si>
    <t>【被害程度】倒木　家屋に被害</t>
  </si>
  <si>
    <t>5-1</t>
  </si>
  <si>
    <t>清田</t>
  </si>
  <si>
    <t>黒部丘</t>
  </si>
  <si>
    <t>ロイヤルホーム側のアンダーパスが冠水</t>
  </si>
  <si>
    <t>【被害状況】車両通行不可</t>
  </si>
  <si>
    <t>【被害状況】床下浸水</t>
  </si>
  <si>
    <t>【被害状況】床上浸水</t>
  </si>
  <si>
    <t>【被害状況】　車両通行不可</t>
  </si>
  <si>
    <t>5-2</t>
  </si>
  <si>
    <t>渡辺有記</t>
  </si>
  <si>
    <t>大原　中原　御殿　南原</t>
  </si>
  <si>
    <t>伊勢原街道</t>
  </si>
  <si>
    <t xml:space="preserve">【具体的な被害状況】車で通勤したが、車両通行止めの箇所があり、違う道を探してやっとたどり着いた。
</t>
  </si>
  <si>
    <t>【具体的な被害状況】車が立ち往生していた。</t>
  </si>
  <si>
    <t>【具体的な被害状況】屋外では車やセニアカーが浮いていた</t>
  </si>
  <si>
    <t>【具体的な被害状況】道路冠水、車が３台水没、迂回する車で渋滞。</t>
  </si>
  <si>
    <t>【具体的な被害状況】膝上浸水、水が勢いよく流れる。通行止めになり透析病院へ行けなかった。</t>
  </si>
  <si>
    <t>【具体的な被害状況】　ガードが通れない</t>
  </si>
  <si>
    <t>【具体的な被害状況】車両が浮いている。数台乗り捨てられている。床下浸水。橋付近で渋滞。</t>
  </si>
  <si>
    <t>【具体的な被害状況】ニュースで報道</t>
  </si>
  <si>
    <t>【具体的な被害状況】上記付近から高砂交差点まで</t>
  </si>
  <si>
    <t>【具体的な被害状況】東雲橋が渋滞で通行不可</t>
  </si>
  <si>
    <t>【具体的な被害状況】親戚の家が被害に合い施設に避難</t>
  </si>
  <si>
    <t>【具体的な被害状況】バスが来ない　自家用車が動かなくなる</t>
  </si>
  <si>
    <t>【具体的な被害状況】アンダーパス通行止め</t>
  </si>
  <si>
    <t>徳延　公所</t>
  </si>
  <si>
    <t>通勤路　</t>
  </si>
  <si>
    <t>田畑に浸水　床上浸水</t>
  </si>
  <si>
    <t xml:space="preserve">【問題点の抽出】天気の状況を早く察知して、早めに訪問をしていけばよかった。
</t>
  </si>
  <si>
    <t>【問題点の抽出】早めのショートステイ調整等。</t>
  </si>
  <si>
    <t>【問題点の抽出】2Fへ避難するタイミング</t>
  </si>
  <si>
    <t>【問題点の抽出】一人暮らしの方の安否確認、訪問不可</t>
  </si>
  <si>
    <t>【問題点の抽出】透析時間が決まらず訪問介護の調整が難しかった。</t>
  </si>
  <si>
    <t>【問題点の抽出】</t>
  </si>
  <si>
    <t>【問題点の抽出】独居者の安否確認。</t>
  </si>
  <si>
    <t>【問題点の抽出】前日より予測を立てギリギリの訪問を避ければよかった</t>
  </si>
  <si>
    <t>【問題点の抽出】LINEで情報共有した。川沿いの方への安否確認を行った。家から出ないように伝える。独居。</t>
  </si>
  <si>
    <t>【問題点の抽出】通行止めを把握出来ていない</t>
  </si>
  <si>
    <t>5-3</t>
  </si>
  <si>
    <t>柿本恵子</t>
  </si>
  <si>
    <t>徳延　河内川　日向川</t>
  </si>
  <si>
    <t>バスが来ない</t>
  </si>
  <si>
    <t>デイ休み　ヘルパー休み</t>
  </si>
  <si>
    <t>ダイクマ通り</t>
  </si>
  <si>
    <t>なし</t>
  </si>
  <si>
    <t>徳延</t>
  </si>
  <si>
    <t>前日より予測を立て、ぎりぎりの訪問を避ければよかった。</t>
  </si>
  <si>
    <t>訪問を予定していたが、被害状況の具体的なことが不明。</t>
  </si>
  <si>
    <t>当日の朝の連絡となった。</t>
  </si>
  <si>
    <t>秦野善波トンネル</t>
  </si>
  <si>
    <t>土砂流出にて道路混雑</t>
  </si>
  <si>
    <t>2-2</t>
  </si>
  <si>
    <t>兵藤久徳</t>
  </si>
  <si>
    <t>河内川周辺</t>
  </si>
  <si>
    <t>ニュースの報道で見た。</t>
  </si>
  <si>
    <t>営業中止の判断。</t>
  </si>
  <si>
    <t>2-3</t>
  </si>
  <si>
    <t>杉崎厚子</t>
  </si>
  <si>
    <t>北豊田、保健センター近く</t>
  </si>
  <si>
    <t xml:space="preserve">車で通勤したが、車両通行止めの箇所があり、違う道を探してやっとたどり着いた。
</t>
  </si>
  <si>
    <t xml:space="preserve">天気の状況を早く察知して、早めに訪問をしていけばよかった。
</t>
  </si>
  <si>
    <t>訪問予定の利用者がいて、車で出かけることができず、月1回の訪問ができなかった。</t>
  </si>
  <si>
    <t>電話で確認できていた。</t>
  </si>
  <si>
    <t>2-4</t>
  </si>
  <si>
    <t>村上祐太</t>
  </si>
  <si>
    <t>花水橋南付近</t>
  </si>
  <si>
    <t>河川の氾濫の危険があることと、高架下の冠水により車両通行止め。</t>
  </si>
  <si>
    <t>ところどころ通行止めになり（関羽い、膝上、膝下浸水により、通勤に3時間要した。</t>
  </si>
  <si>
    <t>災害状況を前日から重く考え、予定を入れないようにするべきだった。</t>
  </si>
  <si>
    <t>リアルタイムに車両の通行可能状況がわかると良かった。</t>
  </si>
  <si>
    <t>業務上大きく遅延など支障が出た。訪問予定を何件かキャンセルした。</t>
  </si>
  <si>
    <t>人により安否確認できていたり、できていなかった。</t>
  </si>
  <si>
    <t>特になくスムーズに行えた。</t>
  </si>
  <si>
    <t>一号線</t>
  </si>
  <si>
    <t>総合公園西側</t>
  </si>
  <si>
    <t>2-5</t>
  </si>
  <si>
    <t>望月和憲</t>
  </si>
  <si>
    <t>豊田車検場の北側</t>
  </si>
  <si>
    <t>2-6</t>
  </si>
  <si>
    <t>真土小学校南側の道路</t>
  </si>
  <si>
    <t>車が立ち往生していた。</t>
  </si>
  <si>
    <t>車が通れなかった。訪問に行けなかった。ヘルパから訪問に行けないと連絡があった。</t>
  </si>
  <si>
    <t>早めのショートステイ調整等。</t>
  </si>
  <si>
    <t>全員出勤で来ていたので、行えていた。</t>
  </si>
  <si>
    <t>電話にて確認できた。</t>
  </si>
  <si>
    <t>2-7</t>
  </si>
  <si>
    <t>徳田純子</t>
  </si>
  <si>
    <t>土屋付近</t>
  </si>
  <si>
    <t>hルパーが自宅から通勤できなかった。</t>
  </si>
  <si>
    <t>デイサービスの送り出しに間に合わず。事業所から電話をもらった。</t>
  </si>
  <si>
    <t>デイサービスの方でも、あらゆるところが冠水していて、予定時間に迎えに行けないことで、利用者家族に連絡を入れた。</t>
  </si>
  <si>
    <t>2-8</t>
  </si>
  <si>
    <t>武田桃子</t>
  </si>
  <si>
    <t>アンダーパスの通行止めがあったと聞いた。自分の通勤路は道に水がたまっていたが、通行でき出勤できた。</t>
  </si>
  <si>
    <t>自宅～職場エリアは、比較的安全だった。</t>
  </si>
  <si>
    <t>デイサービスの駐車場で、内水+河川の氾濫で車が水没したと聞いた。利用者は休みの判断をしたが、デイからの連絡はなかった。</t>
  </si>
  <si>
    <t>デイサービスから休業の連絡が事務所にあり、個々の利用者への連絡帳背ｇ特に必要なケースはなかった。</t>
  </si>
  <si>
    <t>LINE等で共有した。</t>
  </si>
  <si>
    <t>急な増水で、スタッフがデイの建物に入れたのが午後だった。</t>
  </si>
  <si>
    <t>独居者はヘルパーの利用等で安否が確認できていた。</t>
  </si>
  <si>
    <t>4-2</t>
  </si>
  <si>
    <t>水野勝史</t>
  </si>
  <si>
    <t>中原地区
撫子原東海道線ガード下</t>
  </si>
  <si>
    <t>車が3台、翌日もそのままだった。</t>
  </si>
  <si>
    <t>車が通行できない。</t>
  </si>
  <si>
    <t>訪問不可？</t>
  </si>
  <si>
    <t>4-3</t>
  </si>
  <si>
    <t>大貫雄一郎</t>
  </si>
  <si>
    <t>横内3254付近</t>
  </si>
  <si>
    <t>車で通勤するも、車両が通れないほど水がたまっており、引き返した。時間がかかる、バスが来ない。</t>
  </si>
  <si>
    <t>内部の連携</t>
  </si>
  <si>
    <t>出勤ができる職員の把握。</t>
  </si>
  <si>
    <t>電話ではタイムリーな把握ができない。</t>
  </si>
  <si>
    <t>4-4</t>
  </si>
  <si>
    <t>岩崎木綿</t>
  </si>
  <si>
    <t>桜が丘
事業所前の交差点</t>
  </si>
  <si>
    <t>住宅入り口のスロープ（置き型、三角）が流れていた。
水が引いた後にこぶし程の大きな石が道路に散乱</t>
  </si>
  <si>
    <t>近所のコンビニに車を止めて徒歩で</t>
  </si>
  <si>
    <t>出勤が遅れることで、利用者への連絡が後ろにずれ込んだ。訪問介護との連携優先で対応。
被災していないエリアの方がなかなか納得してもらえない。代替サービスの依頼。</t>
  </si>
  <si>
    <t>多職種の連絡方法の把握</t>
  </si>
  <si>
    <t>4-5</t>
  </si>
  <si>
    <t>若尾知子</t>
  </si>
  <si>
    <t>中原</t>
  </si>
  <si>
    <t>あったと聞いた</t>
  </si>
  <si>
    <t>道路が冠水して仕事を休んだ。迂回できるかわからなかった。</t>
  </si>
  <si>
    <t>事前にピックアップしていた。連携を取っていたら良かった。</t>
  </si>
  <si>
    <t>河内川</t>
  </si>
  <si>
    <t>事業所内で、周辺の状況の報告をして通れる道を確認しあった。</t>
  </si>
  <si>
    <t>動ける人のみ出勤して動いた。</t>
  </si>
  <si>
    <t>テレビで見てびっくりしたところもあった。子供の保育園が休園になり、出勤できなかった。</t>
  </si>
  <si>
    <t>電話対応しかできなかった。</t>
  </si>
  <si>
    <t>利用者の親戚の家が被害を受け、施設へ避難したとのこと。</t>
  </si>
  <si>
    <t>河川の氾濫で通行できなかった。</t>
  </si>
  <si>
    <t>4-6</t>
  </si>
  <si>
    <t>村山亜妃穂</t>
  </si>
  <si>
    <t>平塚2丁目
松ヶ丘小？</t>
  </si>
  <si>
    <t>松ヶ丘小裏の友人宅前が小川状態②、でもバス停、利用宅は大丈夫と返答。</t>
  </si>
  <si>
    <t>全員出勤できた。</t>
  </si>
  <si>
    <t>徳延幼稚園河川そば、避難状況確認のTEL</t>
  </si>
  <si>
    <t>ライングループ、電話可能だった。（スマホ、固定も）</t>
  </si>
  <si>
    <t>ラジオを流していたが、道路状況等わからなかった。</t>
  </si>
  <si>
    <t>アンダーパスの利用状況がわからず、不安に思いながら通勤。線路アンダーパス側は訪問キャンセルさせて頂いた。</t>
  </si>
  <si>
    <t>4-7</t>
  </si>
  <si>
    <t>西村康志</t>
  </si>
  <si>
    <t>山下1丁目
南金目</t>
  </si>
  <si>
    <t>利用者宅近隣で浸水。車両がだめになっていた。</t>
  </si>
  <si>
    <t>撫子原</t>
  </si>
  <si>
    <t>撫子原の東海道線の高架が冠水して通行止め。デイサービスの送迎が大幅に遅延。</t>
  </si>
  <si>
    <t>冠水ポイントの確認と送迎ルートの調整。訪問ルートの調整。</t>
  </si>
  <si>
    <t>6-5</t>
  </si>
  <si>
    <t>正好照子地下道</t>
  </si>
  <si>
    <t>地下道が冠水しとうれなそうだったのでバス通勤とした（普段は自転車）</t>
  </si>
  <si>
    <t>リアルタイムでどこが通れなくなっているか把握できると良い</t>
  </si>
  <si>
    <t>6-6</t>
  </si>
  <si>
    <t>森下由起江</t>
  </si>
  <si>
    <t>山下団地周辺、旭小学校</t>
  </si>
  <si>
    <t>アンダーパスが通行止めとなり遠回りした、担当者会議を予定していたが、延期になった（他事業所集まれず）</t>
  </si>
  <si>
    <t>LINEで情報共有した。川沿いの方への安否確認を行った。家から出ないように伝える。独居。</t>
  </si>
  <si>
    <t>6-4</t>
  </si>
  <si>
    <t>端山寛子</t>
  </si>
  <si>
    <t>田村、大神、129</t>
  </si>
  <si>
    <t>相模川沿いの道が冠水し車両が進めない。（被害は酷くない）水はすぐに引いた。</t>
  </si>
  <si>
    <t>相模川（宮ノ前団地）129号（ｱｳﾄﾚｯﾄ付近）真土小学校前</t>
  </si>
  <si>
    <t>居宅として前日に各デイサービスなど利用できるか否か確認と利用者の状況把握</t>
  </si>
  <si>
    <t>電話つながる為、早朝より利用者からの問い合わせ多数（夜勤NS対応した）、電話パンク、通勤できないスタッフはLINE連絡。</t>
  </si>
  <si>
    <t>老健施設の為、24H電話はつながる、デイケア利用者に対して前日連絡をする。居宅も前日夕方に連絡する。</t>
  </si>
  <si>
    <t>皆「自分の家は大丈夫」と思っていた。</t>
  </si>
  <si>
    <t>6-3</t>
  </si>
  <si>
    <t>金子</t>
  </si>
  <si>
    <t>国道一号線、宮ノ前</t>
  </si>
  <si>
    <t>ガードが通れない</t>
  </si>
  <si>
    <t>ガード</t>
  </si>
  <si>
    <t>6-2</t>
  </si>
  <si>
    <t>小泉幹夫</t>
  </si>
  <si>
    <t>中原1～2丁目（かに甲羅付近）</t>
  </si>
  <si>
    <t>他の職員の出勤が出来なかった。車通勤は大変であった。</t>
  </si>
  <si>
    <t>早めに連絡をしておく必要があった。</t>
  </si>
  <si>
    <t>電話、グループライン、安否、サービス実施状況</t>
  </si>
  <si>
    <t>ライン、電話（在宅勤務）</t>
  </si>
  <si>
    <t>一人暮らしの方の安否確認（鈴川付近の方）</t>
  </si>
  <si>
    <t>6-1</t>
  </si>
  <si>
    <t>佐竹貴一</t>
  </si>
  <si>
    <t>徳延466。セブンイレブン徳延店</t>
  </si>
  <si>
    <t>車のナンバープレート辺りまで冠水していた。車が数台乗り捨てられていた。</t>
  </si>
  <si>
    <t>橋付近で渋滞、冠水している道路が多く、道が限られる。</t>
  </si>
  <si>
    <t>家を出る前に</t>
  </si>
  <si>
    <t>出社すべきか否か確認したかった。</t>
  </si>
  <si>
    <t>3-1</t>
  </si>
  <si>
    <t>生出修治</t>
  </si>
  <si>
    <t>中里、しまむらストア前</t>
  </si>
  <si>
    <t>車両通行不可に近い状況</t>
  </si>
  <si>
    <t>思ったより道路が低かった。車が止まるかも。アンダーパスが通れなった。どこも渋滞してしまっていた</t>
  </si>
  <si>
    <t>地盤の低い場所を把握しておけば良かったかも。</t>
  </si>
  <si>
    <t>遅刻するかも</t>
  </si>
  <si>
    <t>通勤不可の職員から緊急連絡網のメール報告があった。</t>
  </si>
  <si>
    <t>3-2</t>
  </si>
  <si>
    <t>小林成子</t>
  </si>
  <si>
    <t>利用者訪問ができない。</t>
  </si>
  <si>
    <t>3-3</t>
  </si>
  <si>
    <t>末光</t>
  </si>
  <si>
    <t>山下</t>
  </si>
  <si>
    <t>後日、事業所が訪問していたと聞いた。</t>
  </si>
  <si>
    <t>3-4</t>
  </si>
  <si>
    <t>六本</t>
  </si>
  <si>
    <t>どこへも移動ができなかった。</t>
  </si>
  <si>
    <t>3-5</t>
  </si>
  <si>
    <t>小宮</t>
  </si>
  <si>
    <t>車検場の北西側</t>
  </si>
  <si>
    <t>夜まで通行止めになっていて、帰り道を変更した。</t>
  </si>
  <si>
    <t>3-6</t>
  </si>
  <si>
    <t>豊田打木</t>
  </si>
  <si>
    <t>夜まで通行止め</t>
  </si>
  <si>
    <t>3-7</t>
  </si>
  <si>
    <t>横山</t>
  </si>
  <si>
    <t>カメラのキタムラ</t>
  </si>
  <si>
    <t>隣の駐車場の車が何台か新しくなっていた</t>
  </si>
  <si>
    <t>無理して出勤しなくても良かった。</t>
  </si>
  <si>
    <t>3-8</t>
  </si>
  <si>
    <t>肥沼</t>
  </si>
  <si>
    <t>車が地下道を通ることができなかった。</t>
  </si>
  <si>
    <t>LINEを利用して連絡</t>
  </si>
  <si>
    <t>携帯、iPadなど持ち帰り対応</t>
  </si>
  <si>
    <t>3-9</t>
  </si>
  <si>
    <t>通勤に困った</t>
  </si>
  <si>
    <t>通ることができる道がわからない</t>
  </si>
  <si>
    <t>7-1</t>
  </si>
  <si>
    <t>佐藤　則登</t>
  </si>
  <si>
    <t>中原公園近く</t>
  </si>
  <si>
    <t>通行できなかった</t>
  </si>
  <si>
    <t>介護ヘルパーが訪問できなかった。ケアマネが対応、確認した。</t>
  </si>
  <si>
    <t>予測して事前に打ち合わせができるとよかった。</t>
  </si>
  <si>
    <t>行けないことを想定して考える</t>
  </si>
  <si>
    <t>避難</t>
  </si>
  <si>
    <t>7-2</t>
  </si>
  <si>
    <t>深堀　千晶</t>
  </si>
  <si>
    <t>中原付近</t>
  </si>
  <si>
    <t>ネット情報　市の河川の情報など収集した、他事業所からも収集</t>
  </si>
  <si>
    <t>7-3</t>
  </si>
  <si>
    <t>十文字　聡子</t>
  </si>
  <si>
    <t>中原焼き肉店付近</t>
  </si>
  <si>
    <t>上記付近から高砂交差点まで</t>
  </si>
  <si>
    <t>誰も事業所に着けなかった</t>
  </si>
  <si>
    <t>事前にハザードマップを確認→共通認識</t>
  </si>
  <si>
    <t>事業所に行かれないので、連絡先が分からない</t>
  </si>
  <si>
    <t>7-4</t>
  </si>
  <si>
    <t>山口　忠之</t>
  </si>
  <si>
    <t>田村・横内住宅目の前道路</t>
  </si>
  <si>
    <t>車両は通っていたが、この先は行かないほうがよい感じになっていた。Uターンをして、元の道に戻った。</t>
  </si>
  <si>
    <t>普段１Hで通勤できるところが、３Hかかって通勤していた。</t>
  </si>
  <si>
    <t>金目川の氾濫水域が高くなっており、危険を感じた。</t>
  </si>
  <si>
    <t>7-5</t>
  </si>
  <si>
    <t>黒津　千里</t>
  </si>
  <si>
    <t>下島</t>
  </si>
  <si>
    <t>走行中の車の中が浸水、廃車となった。</t>
  </si>
  <si>
    <t>訪問日の変更</t>
  </si>
  <si>
    <t>電話で行った。</t>
  </si>
  <si>
    <t>7-6</t>
  </si>
  <si>
    <t>山下ファミリーマート付近</t>
  </si>
  <si>
    <t>7-7</t>
  </si>
  <si>
    <t>市川　南子</t>
  </si>
  <si>
    <t>花水川相模貨物近くアンダーパス</t>
  </si>
  <si>
    <t>通行止め</t>
  </si>
  <si>
    <t>別ルートで行った</t>
  </si>
  <si>
    <t>電話連絡した</t>
  </si>
  <si>
    <t>8-11</t>
  </si>
  <si>
    <t>花水川横アンダーパス</t>
  </si>
  <si>
    <t>通行できず　　　が行えなかった</t>
  </si>
  <si>
    <t>浸水で通れなかった</t>
  </si>
  <si>
    <t>河川の様に、浸水等の可能性の高いところに、カメラがほしい。</t>
  </si>
  <si>
    <t>8-12</t>
  </si>
  <si>
    <t>イソベ</t>
  </si>
  <si>
    <t>中原１丁目ヘルシーロード３本北</t>
  </si>
  <si>
    <t>バス通りから迂回する車両で、近隣が渋滞していた。</t>
  </si>
  <si>
    <t>１名は元々休み　出勤日なら無理だった。２名は車ナビ渋滞状況をみながら抜けた。</t>
  </si>
  <si>
    <t>１名モニタリング訪問日、到着できず戻り、Telモニタリングに変更。</t>
  </si>
  <si>
    <t>良　早めに出発した　7：30頃急にひどい雨</t>
  </si>
  <si>
    <t>「事務所にTel」を統一していたので問題なし。停電無くてよかった。</t>
  </si>
  <si>
    <t>デイの営業可否はFAXやTelで入った。防災無線で通れないところの案内があればよかった。</t>
  </si>
  <si>
    <t>8-13</t>
  </si>
  <si>
    <t>川田</t>
  </si>
  <si>
    <t>徳延駐車場</t>
  </si>
  <si>
    <t>歩道まで水位が上がり通行できず。</t>
  </si>
  <si>
    <t>自転車がタイヤ半分ほどうまり、歩いて通行した。</t>
  </si>
  <si>
    <t>ラインでスタッフと状況報告していた。平塚市の出してくる災害情報更新されるたび、スタッフに伝え、通勤の危険回避に役立てた。</t>
  </si>
  <si>
    <t>リアルタイムの情報がなく、スタッフが訪問に行くことができなかった。行っても渋滞。</t>
  </si>
  <si>
    <t>8-14</t>
  </si>
  <si>
    <t>一色</t>
  </si>
  <si>
    <t>豊田の透析に向かう途中に通行止めになり、病院まで行けなかった。</t>
  </si>
  <si>
    <t>透析時間が決まらず在宅にいる要介護5の利用者の訪問介護の調整が難しかった。</t>
  </si>
  <si>
    <t>本人宅も水が上がって、近くを通った事業者から情報が入った。</t>
  </si>
  <si>
    <t>8-15</t>
  </si>
  <si>
    <t>浅川</t>
  </si>
  <si>
    <t>バスの遅延(横内→平塚駅)渋滞</t>
  </si>
  <si>
    <t>事業所へ遅れること連絡</t>
  </si>
  <si>
    <t>ステーション内のグループライン　法人　災害時の確認アプリ</t>
  </si>
  <si>
    <t>家族・本人とのLINE連絡可能な人とのやり取り可</t>
  </si>
  <si>
    <t>自宅の対応</t>
  </si>
  <si>
    <t>8-16</t>
  </si>
  <si>
    <t>佐藤</t>
  </si>
  <si>
    <t>駐車場膝上</t>
  </si>
  <si>
    <t>車浸水、動かせず有休</t>
  </si>
  <si>
    <t>事業所内グループラインにて、連絡はとれていた。</t>
  </si>
  <si>
    <t>独居の方への状況確認</t>
  </si>
  <si>
    <t>番号</t>
  </si>
  <si>
    <t>災害内容</t>
  </si>
  <si>
    <t>拡大図の選択</t>
  </si>
  <si>
    <t>災害の詳細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</si>
</sst>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charset val="128"/>
      <scheme val="minor"/>
    </font>
    <font>
      <sz val="22"/>
      <color theme="1"/>
      <name val="HG丸ｺﾞｼｯｸM-PRO"/>
      <charset val="128"/>
    </font>
    <font>
      <b/>
      <sz val="11"/>
      <color rgb="FFFF0000"/>
      <name val="HG丸ｺﾞｼｯｸM-PRO"/>
      <charset val="128"/>
    </font>
    <font>
      <sz val="28"/>
      <color theme="1"/>
      <name val="HG丸ｺﾞｼｯｸM-PRO"/>
      <charset val="128"/>
    </font>
    <font>
      <b/>
      <sz val="11"/>
      <color rgb="FFFF0000"/>
      <name val="游ゴシック"/>
      <charset val="128"/>
      <scheme val="minor"/>
    </font>
    <font>
      <sz val="11"/>
      <color rgb="FFFF0000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20"/>
      <color theme="1"/>
      <name val="HG丸ｺﾞｼｯｸM-PRO"/>
      <charset val="128"/>
    </font>
    <font>
      <sz val="20"/>
      <name val="HG丸ｺﾞｼｯｸM-PRO"/>
      <charset val="128"/>
    </font>
    <font>
      <sz val="1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textRotation="255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top" textRotation="255"/>
    </xf>
    <xf numFmtId="0" fontId="4" fillId="0" borderId="0" xfId="0" applyFont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56" fontId="0" fillId="0" borderId="0" xfId="0" applyNumberForma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1">
      <alignment vertical="center"/>
    </xf>
    <xf numFmtId="0" fontId="10" fillId="0" borderId="0" xfId="1" applyAlignment="1">
      <alignment vertical="center" wrapText="1"/>
    </xf>
    <xf numFmtId="0" fontId="0" fillId="0" borderId="0" xfId="0">
      <alignment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png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13" Type="http://schemas.openxmlformats.org/officeDocument/2006/relationships/image" Target="../media/image36.emf"/><Relationship Id="rId18" Type="http://schemas.openxmlformats.org/officeDocument/2006/relationships/image" Target="../media/image41.emf"/><Relationship Id="rId3" Type="http://schemas.openxmlformats.org/officeDocument/2006/relationships/image" Target="../media/image26.png"/><Relationship Id="rId21" Type="http://schemas.openxmlformats.org/officeDocument/2006/relationships/image" Target="../media/image44.emf"/><Relationship Id="rId7" Type="http://schemas.openxmlformats.org/officeDocument/2006/relationships/image" Target="../media/image30.emf"/><Relationship Id="rId12" Type="http://schemas.openxmlformats.org/officeDocument/2006/relationships/image" Target="../media/image35.emf"/><Relationship Id="rId17" Type="http://schemas.openxmlformats.org/officeDocument/2006/relationships/image" Target="../media/image40.emf"/><Relationship Id="rId2" Type="http://schemas.openxmlformats.org/officeDocument/2006/relationships/image" Target="../media/image25.png"/><Relationship Id="rId16" Type="http://schemas.openxmlformats.org/officeDocument/2006/relationships/image" Target="../media/image39.emf"/><Relationship Id="rId20" Type="http://schemas.openxmlformats.org/officeDocument/2006/relationships/image" Target="../media/image43.emf"/><Relationship Id="rId1" Type="http://schemas.openxmlformats.org/officeDocument/2006/relationships/image" Target="../media/image24.png"/><Relationship Id="rId6" Type="http://schemas.openxmlformats.org/officeDocument/2006/relationships/image" Target="../media/image29.emf"/><Relationship Id="rId11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38.emf"/><Relationship Id="rId10" Type="http://schemas.openxmlformats.org/officeDocument/2006/relationships/image" Target="../media/image33.emf"/><Relationship Id="rId19" Type="http://schemas.openxmlformats.org/officeDocument/2006/relationships/image" Target="../media/image42.emf"/><Relationship Id="rId4" Type="http://schemas.openxmlformats.org/officeDocument/2006/relationships/image" Target="../media/image27.png"/><Relationship Id="rId9" Type="http://schemas.openxmlformats.org/officeDocument/2006/relationships/image" Target="../media/image32.emf"/><Relationship Id="rId14" Type="http://schemas.openxmlformats.org/officeDocument/2006/relationships/image" Target="../media/image3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png"/><Relationship Id="rId2" Type="http://schemas.openxmlformats.org/officeDocument/2006/relationships/image" Target="../media/image63.emf"/><Relationship Id="rId1" Type="http://schemas.openxmlformats.org/officeDocument/2006/relationships/image" Target="../media/image6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Relationship Id="rId4" Type="http://schemas.openxmlformats.org/officeDocument/2006/relationships/image" Target="../media/image2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52.emf"/><Relationship Id="rId13" Type="http://schemas.openxmlformats.org/officeDocument/2006/relationships/image" Target="../media/image57.emf"/><Relationship Id="rId3" Type="http://schemas.openxmlformats.org/officeDocument/2006/relationships/image" Target="../media/image47.emf"/><Relationship Id="rId7" Type="http://schemas.openxmlformats.org/officeDocument/2006/relationships/image" Target="../media/image51.emf"/><Relationship Id="rId12" Type="http://schemas.openxmlformats.org/officeDocument/2006/relationships/image" Target="../media/image56.emf"/><Relationship Id="rId17" Type="http://schemas.openxmlformats.org/officeDocument/2006/relationships/image" Target="../media/image61.e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1" Type="http://schemas.openxmlformats.org/officeDocument/2006/relationships/image" Target="../media/image45.emf"/><Relationship Id="rId6" Type="http://schemas.openxmlformats.org/officeDocument/2006/relationships/image" Target="../media/image50.emf"/><Relationship Id="rId11" Type="http://schemas.openxmlformats.org/officeDocument/2006/relationships/image" Target="../media/image55.emf"/><Relationship Id="rId5" Type="http://schemas.openxmlformats.org/officeDocument/2006/relationships/image" Target="../media/image49.emf"/><Relationship Id="rId15" Type="http://schemas.openxmlformats.org/officeDocument/2006/relationships/image" Target="../media/image59.emf"/><Relationship Id="rId10" Type="http://schemas.openxmlformats.org/officeDocument/2006/relationships/image" Target="../media/image54.emf"/><Relationship Id="rId4" Type="http://schemas.openxmlformats.org/officeDocument/2006/relationships/image" Target="../media/image48.emf"/><Relationship Id="rId9" Type="http://schemas.openxmlformats.org/officeDocument/2006/relationships/image" Target="../media/image53.emf"/><Relationship Id="rId14" Type="http://schemas.openxmlformats.org/officeDocument/2006/relationships/image" Target="../media/image5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6.emf"/><Relationship Id="rId1" Type="http://schemas.openxmlformats.org/officeDocument/2006/relationships/image" Target="../media/image6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409576</xdr:colOff>
      <xdr:row>3</xdr:row>
      <xdr:rowOff>228599</xdr:rowOff>
    </xdr:from>
    <xdr:to>
      <xdr:col>1</xdr:col>
      <xdr:colOff>5086350</xdr:colOff>
      <xdr:row>3</xdr:row>
      <xdr:rowOff>3905250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95376" y="8839199"/>
          <a:ext cx="4676774" cy="3676651"/>
          <a:chOff x="1371600" y="10896599"/>
          <a:chExt cx="6486525" cy="541020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103" t="15113" r="4803" b="4661"/>
          <a:stretch>
            <a:fillRect/>
          </a:stretch>
        </xdr:blipFill>
        <xdr:spPr>
          <a:xfrm>
            <a:off x="1371600" y="10896599"/>
            <a:ext cx="6486525" cy="54102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フリーフォーム: 図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67094" y="14049375"/>
            <a:ext cx="105106" cy="533400"/>
          </a:xfrm>
          <a:custGeom>
            <a:avLst/>
            <a:gdLst>
              <a:gd name="connsiteX0" fmla="*/ 105106 w 105106"/>
              <a:gd name="connsiteY0" fmla="*/ 0 h 533400"/>
              <a:gd name="connsiteX1" fmla="*/ 95581 w 105106"/>
              <a:gd name="connsiteY1" fmla="*/ 47625 h 533400"/>
              <a:gd name="connsiteX2" fmla="*/ 76531 w 105106"/>
              <a:gd name="connsiteY2" fmla="*/ 85725 h 533400"/>
              <a:gd name="connsiteX3" fmla="*/ 38431 w 105106"/>
              <a:gd name="connsiteY3" fmla="*/ 190500 h 533400"/>
              <a:gd name="connsiteX4" fmla="*/ 28906 w 105106"/>
              <a:gd name="connsiteY4" fmla="*/ 333375 h 533400"/>
              <a:gd name="connsiteX5" fmla="*/ 19381 w 105106"/>
              <a:gd name="connsiteY5" fmla="*/ 361950 h 533400"/>
              <a:gd name="connsiteX6" fmla="*/ 9856 w 105106"/>
              <a:gd name="connsiteY6" fmla="*/ 457200 h 533400"/>
              <a:gd name="connsiteX7" fmla="*/ 331 w 105106"/>
              <a:gd name="connsiteY7" fmla="*/ 533400 h 533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05106" h="533400">
                <a:moveTo>
                  <a:pt x="105106" y="0"/>
                </a:moveTo>
                <a:cubicBezTo>
                  <a:pt x="101931" y="15875"/>
                  <a:pt x="100701" y="32266"/>
                  <a:pt x="95581" y="47625"/>
                </a:cubicBezTo>
                <a:cubicBezTo>
                  <a:pt x="91091" y="61095"/>
                  <a:pt x="81992" y="72618"/>
                  <a:pt x="76531" y="85725"/>
                </a:cubicBezTo>
                <a:cubicBezTo>
                  <a:pt x="58697" y="128525"/>
                  <a:pt x="51254" y="152031"/>
                  <a:pt x="38431" y="190500"/>
                </a:cubicBezTo>
                <a:cubicBezTo>
                  <a:pt x="35256" y="238125"/>
                  <a:pt x="34177" y="285936"/>
                  <a:pt x="28906" y="333375"/>
                </a:cubicBezTo>
                <a:cubicBezTo>
                  <a:pt x="27797" y="343354"/>
                  <a:pt x="20908" y="352027"/>
                  <a:pt x="19381" y="361950"/>
                </a:cubicBezTo>
                <a:cubicBezTo>
                  <a:pt x="14529" y="393487"/>
                  <a:pt x="14369" y="425612"/>
                  <a:pt x="9856" y="457200"/>
                </a:cubicBezTo>
                <a:cubicBezTo>
                  <a:pt x="-2749" y="545436"/>
                  <a:pt x="331" y="445523"/>
                  <a:pt x="331" y="533400"/>
                </a:cubicBezTo>
              </a:path>
            </a:pathLst>
          </a:custGeom>
          <a:solidFill>
            <a:srgbClr val="FF0000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343650" y="13973175"/>
            <a:ext cx="457200" cy="457200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  <xdr:twoCellAnchor editAs="absolute">
    <xdr:from>
      <xdr:col>2</xdr:col>
      <xdr:colOff>485775</xdr:colOff>
      <xdr:row>12</xdr:row>
      <xdr:rowOff>1981200</xdr:rowOff>
    </xdr:from>
    <xdr:to>
      <xdr:col>3</xdr:col>
      <xdr:colOff>333375</xdr:colOff>
      <xdr:row>12</xdr:row>
      <xdr:rowOff>2409825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67550" y="53400960"/>
          <a:ext cx="533400" cy="428625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10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333375</xdr:colOff>
      <xdr:row>1</xdr:row>
      <xdr:rowOff>381001</xdr:rowOff>
    </xdr:from>
    <xdr:to>
      <xdr:col>1</xdr:col>
      <xdr:colOff>4991100</xdr:colOff>
      <xdr:row>1</xdr:row>
      <xdr:rowOff>3867150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19175" y="609601"/>
          <a:ext cx="4657725" cy="3486149"/>
          <a:chOff x="1019175" y="619126"/>
          <a:chExt cx="5553075" cy="4181474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1019175" y="619126"/>
            <a:ext cx="5553075" cy="4181474"/>
            <a:chOff x="914400" y="561975"/>
            <a:chExt cx="7791450" cy="5800725"/>
          </a:xfrm>
        </xdr:grpSpPr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914400" y="561975"/>
              <a:ext cx="7791450" cy="58007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フリーフォーム: 図形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648075" y="4210050"/>
              <a:ext cx="266700" cy="1838325"/>
            </a:xfrm>
            <a:custGeom>
              <a:avLst/>
              <a:gdLst>
                <a:gd name="connsiteX0" fmla="*/ 266700 w 266700"/>
                <a:gd name="connsiteY0" fmla="*/ 0 h 1838325"/>
                <a:gd name="connsiteX1" fmla="*/ 209550 w 266700"/>
                <a:gd name="connsiteY1" fmla="*/ 266700 h 1838325"/>
                <a:gd name="connsiteX2" fmla="*/ 190500 w 266700"/>
                <a:gd name="connsiteY2" fmla="*/ 428625 h 1838325"/>
                <a:gd name="connsiteX3" fmla="*/ 171450 w 266700"/>
                <a:gd name="connsiteY3" fmla="*/ 485775 h 1838325"/>
                <a:gd name="connsiteX4" fmla="*/ 161925 w 266700"/>
                <a:gd name="connsiteY4" fmla="*/ 581025 h 1838325"/>
                <a:gd name="connsiteX5" fmla="*/ 142875 w 266700"/>
                <a:gd name="connsiteY5" fmla="*/ 838200 h 1838325"/>
                <a:gd name="connsiteX6" fmla="*/ 76200 w 266700"/>
                <a:gd name="connsiteY6" fmla="*/ 1028700 h 1838325"/>
                <a:gd name="connsiteX7" fmla="*/ 66675 w 266700"/>
                <a:gd name="connsiteY7" fmla="*/ 1076325 h 1838325"/>
                <a:gd name="connsiteX8" fmla="*/ 47625 w 266700"/>
                <a:gd name="connsiteY8" fmla="*/ 1209675 h 1838325"/>
                <a:gd name="connsiteX9" fmla="*/ 38100 w 266700"/>
                <a:gd name="connsiteY9" fmla="*/ 1647825 h 1838325"/>
                <a:gd name="connsiteX10" fmla="*/ 28575 w 266700"/>
                <a:gd name="connsiteY10" fmla="*/ 1714500 h 1838325"/>
                <a:gd name="connsiteX11" fmla="*/ 9525 w 266700"/>
                <a:gd name="connsiteY11" fmla="*/ 1752600 h 1838325"/>
                <a:gd name="connsiteX12" fmla="*/ 0 w 266700"/>
                <a:gd name="connsiteY12" fmla="*/ 1838325 h 1838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66700" h="1838325">
                  <a:moveTo>
                    <a:pt x="266700" y="0"/>
                  </a:moveTo>
                  <a:cubicBezTo>
                    <a:pt x="230335" y="345470"/>
                    <a:pt x="279524" y="56777"/>
                    <a:pt x="209550" y="266700"/>
                  </a:cubicBezTo>
                  <a:cubicBezTo>
                    <a:pt x="199044" y="298217"/>
                    <a:pt x="193085" y="413977"/>
                    <a:pt x="190500" y="428625"/>
                  </a:cubicBezTo>
                  <a:cubicBezTo>
                    <a:pt x="187010" y="448400"/>
                    <a:pt x="177800" y="466725"/>
                    <a:pt x="171450" y="485775"/>
                  </a:cubicBezTo>
                  <a:cubicBezTo>
                    <a:pt x="168275" y="517525"/>
                    <a:pt x="164504" y="549221"/>
                    <a:pt x="161925" y="581025"/>
                  </a:cubicBezTo>
                  <a:cubicBezTo>
                    <a:pt x="154978" y="666704"/>
                    <a:pt x="154089" y="752975"/>
                    <a:pt x="142875" y="838200"/>
                  </a:cubicBezTo>
                  <a:cubicBezTo>
                    <a:pt x="133130" y="912264"/>
                    <a:pt x="105630" y="962482"/>
                    <a:pt x="76200" y="1028700"/>
                  </a:cubicBezTo>
                  <a:cubicBezTo>
                    <a:pt x="73025" y="1044575"/>
                    <a:pt x="68965" y="1060298"/>
                    <a:pt x="66675" y="1076325"/>
                  </a:cubicBezTo>
                  <a:cubicBezTo>
                    <a:pt x="44049" y="1234704"/>
                    <a:pt x="69159" y="1102007"/>
                    <a:pt x="47625" y="1209675"/>
                  </a:cubicBezTo>
                  <a:cubicBezTo>
                    <a:pt x="44450" y="1355725"/>
                    <a:pt x="43609" y="1501844"/>
                    <a:pt x="38100" y="1647825"/>
                  </a:cubicBezTo>
                  <a:cubicBezTo>
                    <a:pt x="37253" y="1670260"/>
                    <a:pt x="34482" y="1692840"/>
                    <a:pt x="28575" y="1714500"/>
                  </a:cubicBezTo>
                  <a:cubicBezTo>
                    <a:pt x="24839" y="1728199"/>
                    <a:pt x="15875" y="1739900"/>
                    <a:pt x="9525" y="1752600"/>
                  </a:cubicBezTo>
                  <a:lnTo>
                    <a:pt x="0" y="1838325"/>
                  </a:lnTo>
                </a:path>
              </a:pathLst>
            </a:custGeom>
            <a:solidFill>
              <a:srgbClr val="FF0000"/>
            </a:solidFill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: 図形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104900" y="3486150"/>
              <a:ext cx="7124700" cy="152400"/>
            </a:xfrm>
            <a:custGeom>
              <a:avLst/>
              <a:gdLst>
                <a:gd name="connsiteX0" fmla="*/ 0 w 7124700"/>
                <a:gd name="connsiteY0" fmla="*/ 0 h 152400"/>
                <a:gd name="connsiteX1" fmla="*/ 66675 w 7124700"/>
                <a:gd name="connsiteY1" fmla="*/ 9525 h 152400"/>
                <a:gd name="connsiteX2" fmla="*/ 114300 w 7124700"/>
                <a:gd name="connsiteY2" fmla="*/ 28575 h 152400"/>
                <a:gd name="connsiteX3" fmla="*/ 314325 w 7124700"/>
                <a:gd name="connsiteY3" fmla="*/ 38100 h 152400"/>
                <a:gd name="connsiteX4" fmla="*/ 533400 w 7124700"/>
                <a:gd name="connsiteY4" fmla="*/ 57150 h 152400"/>
                <a:gd name="connsiteX5" fmla="*/ 1333500 w 7124700"/>
                <a:gd name="connsiteY5" fmla="*/ 66675 h 152400"/>
                <a:gd name="connsiteX6" fmla="*/ 3409950 w 7124700"/>
                <a:gd name="connsiteY6" fmla="*/ 95250 h 152400"/>
                <a:gd name="connsiteX7" fmla="*/ 4257675 w 7124700"/>
                <a:gd name="connsiteY7" fmla="*/ 85725 h 152400"/>
                <a:gd name="connsiteX8" fmla="*/ 5267325 w 7124700"/>
                <a:gd name="connsiteY8" fmla="*/ 104775 h 152400"/>
                <a:gd name="connsiteX9" fmla="*/ 6219825 w 7124700"/>
                <a:gd name="connsiteY9" fmla="*/ 133350 h 152400"/>
                <a:gd name="connsiteX10" fmla="*/ 6524625 w 7124700"/>
                <a:gd name="connsiteY10" fmla="*/ 152400 h 152400"/>
                <a:gd name="connsiteX11" fmla="*/ 7124700 w 7124700"/>
                <a:gd name="connsiteY11" fmla="*/ 142875 h 1524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</a:cxnLst>
              <a:rect l="l" t="t" r="r" b="b"/>
              <a:pathLst>
                <a:path w="7124700" h="152400">
                  <a:moveTo>
                    <a:pt x="0" y="0"/>
                  </a:moveTo>
                  <a:cubicBezTo>
                    <a:pt x="22225" y="3175"/>
                    <a:pt x="44895" y="4080"/>
                    <a:pt x="66675" y="9525"/>
                  </a:cubicBezTo>
                  <a:cubicBezTo>
                    <a:pt x="83262" y="13672"/>
                    <a:pt x="97315" y="26615"/>
                    <a:pt x="114300" y="28575"/>
                  </a:cubicBezTo>
                  <a:cubicBezTo>
                    <a:pt x="180611" y="36226"/>
                    <a:pt x="247729" y="33559"/>
                    <a:pt x="314325" y="38100"/>
                  </a:cubicBezTo>
                  <a:cubicBezTo>
                    <a:pt x="387456" y="43086"/>
                    <a:pt x="460375" y="50800"/>
                    <a:pt x="533400" y="57150"/>
                  </a:cubicBezTo>
                  <a:cubicBezTo>
                    <a:pt x="1169260" y="24261"/>
                    <a:pt x="903598" y="536"/>
                    <a:pt x="1333500" y="66675"/>
                  </a:cubicBezTo>
                  <a:lnTo>
                    <a:pt x="3409950" y="95250"/>
                  </a:lnTo>
                  <a:lnTo>
                    <a:pt x="4257675" y="85725"/>
                  </a:lnTo>
                  <a:lnTo>
                    <a:pt x="5267325" y="104775"/>
                  </a:lnTo>
                  <a:lnTo>
                    <a:pt x="6219825" y="133350"/>
                  </a:lnTo>
                  <a:cubicBezTo>
                    <a:pt x="6321550" y="137203"/>
                    <a:pt x="6422832" y="151328"/>
                    <a:pt x="6524625" y="152400"/>
                  </a:cubicBezTo>
                  <a:lnTo>
                    <a:pt x="7124700" y="142875"/>
                  </a:lnTo>
                </a:path>
              </a:pathLst>
            </a:cu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5000626" y="5086349"/>
              <a:ext cx="1526826" cy="43068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横内小学校</a:t>
              </a:r>
            </a:p>
          </xdr:txBody>
        </xdr:sp>
      </xdr:grp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371850" y="3048000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2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152525" y="2857500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3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676276</xdr:colOff>
      <xdr:row>2</xdr:row>
      <xdr:rowOff>276226</xdr:rowOff>
    </xdr:from>
    <xdr:to>
      <xdr:col>1</xdr:col>
      <xdr:colOff>5476875</xdr:colOff>
      <xdr:row>2</xdr:row>
      <xdr:rowOff>3962400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362076" y="4695826"/>
          <a:ext cx="4800599" cy="3686174"/>
          <a:chOff x="1362076" y="5334001"/>
          <a:chExt cx="5143500" cy="4400550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362076" y="5334001"/>
            <a:ext cx="5143500" cy="4400550"/>
            <a:chOff x="7543800" y="238125"/>
            <a:chExt cx="7210425" cy="6515100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7543800" y="238125"/>
              <a:ext cx="7210425" cy="65151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1" name="フリーフォーム: 図形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7743825" y="4105275"/>
              <a:ext cx="5219700" cy="677271"/>
            </a:xfrm>
            <a:custGeom>
              <a:avLst/>
              <a:gdLst>
                <a:gd name="connsiteX0" fmla="*/ 0 w 5219700"/>
                <a:gd name="connsiteY0" fmla="*/ 0 h 677271"/>
                <a:gd name="connsiteX1" fmla="*/ 114300 w 5219700"/>
                <a:gd name="connsiteY1" fmla="*/ 19050 h 677271"/>
                <a:gd name="connsiteX2" fmla="*/ 276225 w 5219700"/>
                <a:gd name="connsiteY2" fmla="*/ 47625 h 677271"/>
                <a:gd name="connsiteX3" fmla="*/ 457200 w 5219700"/>
                <a:gd name="connsiteY3" fmla="*/ 76200 h 677271"/>
                <a:gd name="connsiteX4" fmla="*/ 676275 w 5219700"/>
                <a:gd name="connsiteY4" fmla="*/ 85725 h 677271"/>
                <a:gd name="connsiteX5" fmla="*/ 1247775 w 5219700"/>
                <a:gd name="connsiteY5" fmla="*/ 123825 h 677271"/>
                <a:gd name="connsiteX6" fmla="*/ 1752600 w 5219700"/>
                <a:gd name="connsiteY6" fmla="*/ 238125 h 677271"/>
                <a:gd name="connsiteX7" fmla="*/ 2076450 w 5219700"/>
                <a:gd name="connsiteY7" fmla="*/ 409575 h 677271"/>
                <a:gd name="connsiteX8" fmla="*/ 2105025 w 5219700"/>
                <a:gd name="connsiteY8" fmla="*/ 419100 h 677271"/>
                <a:gd name="connsiteX9" fmla="*/ 2247900 w 5219700"/>
                <a:gd name="connsiteY9" fmla="*/ 485775 h 677271"/>
                <a:gd name="connsiteX10" fmla="*/ 2343150 w 5219700"/>
                <a:gd name="connsiteY10" fmla="*/ 523875 h 677271"/>
                <a:gd name="connsiteX11" fmla="*/ 2819400 w 5219700"/>
                <a:gd name="connsiteY11" fmla="*/ 561975 h 677271"/>
                <a:gd name="connsiteX12" fmla="*/ 3219450 w 5219700"/>
                <a:gd name="connsiteY12" fmla="*/ 581025 h 677271"/>
                <a:gd name="connsiteX13" fmla="*/ 3619500 w 5219700"/>
                <a:gd name="connsiteY13" fmla="*/ 600075 h 677271"/>
                <a:gd name="connsiteX14" fmla="*/ 3800475 w 5219700"/>
                <a:gd name="connsiteY14" fmla="*/ 609600 h 677271"/>
                <a:gd name="connsiteX15" fmla="*/ 4333875 w 5219700"/>
                <a:gd name="connsiteY15" fmla="*/ 619125 h 677271"/>
                <a:gd name="connsiteX16" fmla="*/ 4791075 w 5219700"/>
                <a:gd name="connsiteY16" fmla="*/ 638175 h 677271"/>
                <a:gd name="connsiteX17" fmla="*/ 4838700 w 5219700"/>
                <a:gd name="connsiteY17" fmla="*/ 647700 h 677271"/>
                <a:gd name="connsiteX18" fmla="*/ 5029200 w 5219700"/>
                <a:gd name="connsiteY18" fmla="*/ 657225 h 677271"/>
                <a:gd name="connsiteX19" fmla="*/ 5219700 w 5219700"/>
                <a:gd name="connsiteY19" fmla="*/ 676275 h 6772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5219700" h="677271">
                  <a:moveTo>
                    <a:pt x="0" y="0"/>
                  </a:moveTo>
                  <a:cubicBezTo>
                    <a:pt x="112238" y="22448"/>
                    <a:pt x="-27474" y="-4579"/>
                    <a:pt x="114300" y="19050"/>
                  </a:cubicBezTo>
                  <a:lnTo>
                    <a:pt x="276225" y="47625"/>
                  </a:lnTo>
                  <a:cubicBezTo>
                    <a:pt x="385441" y="68428"/>
                    <a:pt x="211412" y="56796"/>
                    <a:pt x="457200" y="76200"/>
                  </a:cubicBezTo>
                  <a:cubicBezTo>
                    <a:pt x="530067" y="81953"/>
                    <a:pt x="603250" y="82550"/>
                    <a:pt x="676275" y="85725"/>
                  </a:cubicBezTo>
                  <a:cubicBezTo>
                    <a:pt x="1111972" y="172864"/>
                    <a:pt x="321318" y="23366"/>
                    <a:pt x="1247775" y="123825"/>
                  </a:cubicBezTo>
                  <a:cubicBezTo>
                    <a:pt x="1393306" y="139605"/>
                    <a:pt x="1596392" y="196470"/>
                    <a:pt x="1752600" y="238125"/>
                  </a:cubicBezTo>
                  <a:cubicBezTo>
                    <a:pt x="1853068" y="298406"/>
                    <a:pt x="1985622" y="379299"/>
                    <a:pt x="2076450" y="409575"/>
                  </a:cubicBezTo>
                  <a:cubicBezTo>
                    <a:pt x="2085975" y="412750"/>
                    <a:pt x="2095850" y="415022"/>
                    <a:pt x="2105025" y="419100"/>
                  </a:cubicBezTo>
                  <a:cubicBezTo>
                    <a:pt x="2153051" y="440445"/>
                    <a:pt x="2199795" y="464609"/>
                    <a:pt x="2247900" y="485775"/>
                  </a:cubicBezTo>
                  <a:cubicBezTo>
                    <a:pt x="2279200" y="499547"/>
                    <a:pt x="2309254" y="519356"/>
                    <a:pt x="2343150" y="523875"/>
                  </a:cubicBezTo>
                  <a:cubicBezTo>
                    <a:pt x="2501010" y="544923"/>
                    <a:pt x="2660650" y="549275"/>
                    <a:pt x="2819400" y="561975"/>
                  </a:cubicBezTo>
                  <a:cubicBezTo>
                    <a:pt x="2966674" y="611066"/>
                    <a:pt x="2823265" y="566351"/>
                    <a:pt x="3219450" y="581025"/>
                  </a:cubicBezTo>
                  <a:cubicBezTo>
                    <a:pt x="3352860" y="585966"/>
                    <a:pt x="3486160" y="593517"/>
                    <a:pt x="3619500" y="600075"/>
                  </a:cubicBezTo>
                  <a:cubicBezTo>
                    <a:pt x="3679836" y="603042"/>
                    <a:pt x="3740088" y="607990"/>
                    <a:pt x="3800475" y="609600"/>
                  </a:cubicBezTo>
                  <a:lnTo>
                    <a:pt x="4333875" y="619125"/>
                  </a:lnTo>
                  <a:lnTo>
                    <a:pt x="4791075" y="638175"/>
                  </a:lnTo>
                  <a:cubicBezTo>
                    <a:pt x="4807239" y="639090"/>
                    <a:pt x="4822562" y="646409"/>
                    <a:pt x="4838700" y="647700"/>
                  </a:cubicBezTo>
                  <a:cubicBezTo>
                    <a:pt x="4902077" y="652770"/>
                    <a:pt x="4965700" y="654050"/>
                    <a:pt x="5029200" y="657225"/>
                  </a:cubicBezTo>
                  <a:cubicBezTo>
                    <a:pt x="5149018" y="683851"/>
                    <a:pt x="5085653" y="676275"/>
                    <a:pt x="5219700" y="676275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: 図形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8753326" y="409575"/>
              <a:ext cx="295424" cy="4838700"/>
            </a:xfrm>
            <a:custGeom>
              <a:avLst/>
              <a:gdLst>
                <a:gd name="connsiteX0" fmla="*/ 190649 w 295424"/>
                <a:gd name="connsiteY0" fmla="*/ 0 h 4838700"/>
                <a:gd name="connsiteX1" fmla="*/ 209699 w 295424"/>
                <a:gd name="connsiteY1" fmla="*/ 523875 h 4838700"/>
                <a:gd name="connsiteX2" fmla="*/ 219224 w 295424"/>
                <a:gd name="connsiteY2" fmla="*/ 638175 h 4838700"/>
                <a:gd name="connsiteX3" fmla="*/ 247799 w 295424"/>
                <a:gd name="connsiteY3" fmla="*/ 733425 h 4838700"/>
                <a:gd name="connsiteX4" fmla="*/ 266849 w 295424"/>
                <a:gd name="connsiteY4" fmla="*/ 809625 h 4838700"/>
                <a:gd name="connsiteX5" fmla="*/ 276374 w 295424"/>
                <a:gd name="connsiteY5" fmla="*/ 866775 h 4838700"/>
                <a:gd name="connsiteX6" fmla="*/ 295424 w 295424"/>
                <a:gd name="connsiteY6" fmla="*/ 933450 h 4838700"/>
                <a:gd name="connsiteX7" fmla="*/ 285899 w 295424"/>
                <a:gd name="connsiteY7" fmla="*/ 2695575 h 4838700"/>
                <a:gd name="connsiteX8" fmla="*/ 276374 w 295424"/>
                <a:gd name="connsiteY8" fmla="*/ 2828925 h 4838700"/>
                <a:gd name="connsiteX9" fmla="*/ 257324 w 295424"/>
                <a:gd name="connsiteY9" fmla="*/ 3305175 h 4838700"/>
                <a:gd name="connsiteX10" fmla="*/ 247799 w 295424"/>
                <a:gd name="connsiteY10" fmla="*/ 3343275 h 4838700"/>
                <a:gd name="connsiteX11" fmla="*/ 219224 w 295424"/>
                <a:gd name="connsiteY11" fmla="*/ 3419475 h 4838700"/>
                <a:gd name="connsiteX12" fmla="*/ 209699 w 295424"/>
                <a:gd name="connsiteY12" fmla="*/ 3467100 h 4838700"/>
                <a:gd name="connsiteX13" fmla="*/ 200174 w 295424"/>
                <a:gd name="connsiteY13" fmla="*/ 3505200 h 4838700"/>
                <a:gd name="connsiteX14" fmla="*/ 190649 w 295424"/>
                <a:gd name="connsiteY14" fmla="*/ 3562350 h 4838700"/>
                <a:gd name="connsiteX15" fmla="*/ 143024 w 295424"/>
                <a:gd name="connsiteY15" fmla="*/ 3733800 h 4838700"/>
                <a:gd name="connsiteX16" fmla="*/ 143024 w 295424"/>
                <a:gd name="connsiteY16" fmla="*/ 4000500 h 4838700"/>
                <a:gd name="connsiteX17" fmla="*/ 104924 w 295424"/>
                <a:gd name="connsiteY17" fmla="*/ 4067175 h 4838700"/>
                <a:gd name="connsiteX18" fmla="*/ 95399 w 295424"/>
                <a:gd name="connsiteY18" fmla="*/ 4105275 h 4838700"/>
                <a:gd name="connsiteX19" fmla="*/ 85874 w 295424"/>
                <a:gd name="connsiteY19" fmla="*/ 4133850 h 4838700"/>
                <a:gd name="connsiteX20" fmla="*/ 66824 w 295424"/>
                <a:gd name="connsiteY20" fmla="*/ 4219575 h 4838700"/>
                <a:gd name="connsiteX21" fmla="*/ 47774 w 295424"/>
                <a:gd name="connsiteY21" fmla="*/ 4371975 h 4838700"/>
                <a:gd name="connsiteX22" fmla="*/ 38249 w 295424"/>
                <a:gd name="connsiteY22" fmla="*/ 4400550 h 4838700"/>
                <a:gd name="connsiteX23" fmla="*/ 28724 w 295424"/>
                <a:gd name="connsiteY23" fmla="*/ 4495800 h 4838700"/>
                <a:gd name="connsiteX24" fmla="*/ 9674 w 295424"/>
                <a:gd name="connsiteY24" fmla="*/ 4600575 h 4838700"/>
                <a:gd name="connsiteX25" fmla="*/ 149 w 295424"/>
                <a:gd name="connsiteY25" fmla="*/ 4838700 h 48387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</a:cxnLst>
              <a:rect l="l" t="t" r="r" b="b"/>
              <a:pathLst>
                <a:path w="295424" h="4838700">
                  <a:moveTo>
                    <a:pt x="190649" y="0"/>
                  </a:moveTo>
                  <a:cubicBezTo>
                    <a:pt x="206307" y="720282"/>
                    <a:pt x="182958" y="243090"/>
                    <a:pt x="209699" y="523875"/>
                  </a:cubicBezTo>
                  <a:cubicBezTo>
                    <a:pt x="213324" y="561935"/>
                    <a:pt x="212385" y="600560"/>
                    <a:pt x="219224" y="638175"/>
                  </a:cubicBezTo>
                  <a:cubicBezTo>
                    <a:pt x="225154" y="670788"/>
                    <a:pt x="238927" y="701486"/>
                    <a:pt x="247799" y="733425"/>
                  </a:cubicBezTo>
                  <a:cubicBezTo>
                    <a:pt x="254806" y="758652"/>
                    <a:pt x="261363" y="784024"/>
                    <a:pt x="266849" y="809625"/>
                  </a:cubicBezTo>
                  <a:cubicBezTo>
                    <a:pt x="270896" y="828509"/>
                    <a:pt x="272586" y="847837"/>
                    <a:pt x="276374" y="866775"/>
                  </a:cubicBezTo>
                  <a:cubicBezTo>
                    <a:pt x="282354" y="896675"/>
                    <a:pt x="286346" y="906215"/>
                    <a:pt x="295424" y="933450"/>
                  </a:cubicBezTo>
                  <a:cubicBezTo>
                    <a:pt x="292249" y="1520825"/>
                    <a:pt x="291802" y="2108221"/>
                    <a:pt x="285899" y="2695575"/>
                  </a:cubicBezTo>
                  <a:cubicBezTo>
                    <a:pt x="285451" y="2740136"/>
                    <a:pt x="278444" y="2784410"/>
                    <a:pt x="276374" y="2828925"/>
                  </a:cubicBezTo>
                  <a:cubicBezTo>
                    <a:pt x="272823" y="2905281"/>
                    <a:pt x="265236" y="3206269"/>
                    <a:pt x="257324" y="3305175"/>
                  </a:cubicBezTo>
                  <a:cubicBezTo>
                    <a:pt x="256280" y="3318224"/>
                    <a:pt x="251939" y="3330856"/>
                    <a:pt x="247799" y="3343275"/>
                  </a:cubicBezTo>
                  <a:cubicBezTo>
                    <a:pt x="239059" y="3369496"/>
                    <a:pt x="225912" y="3392723"/>
                    <a:pt x="219224" y="3419475"/>
                  </a:cubicBezTo>
                  <a:cubicBezTo>
                    <a:pt x="215297" y="3435181"/>
                    <a:pt x="213211" y="3451296"/>
                    <a:pt x="209699" y="3467100"/>
                  </a:cubicBezTo>
                  <a:cubicBezTo>
                    <a:pt x="206859" y="3479879"/>
                    <a:pt x="202741" y="3492363"/>
                    <a:pt x="200174" y="3505200"/>
                  </a:cubicBezTo>
                  <a:cubicBezTo>
                    <a:pt x="196386" y="3524138"/>
                    <a:pt x="194696" y="3543466"/>
                    <a:pt x="190649" y="3562350"/>
                  </a:cubicBezTo>
                  <a:cubicBezTo>
                    <a:pt x="178276" y="3620090"/>
                    <a:pt x="161683" y="3677824"/>
                    <a:pt x="143024" y="3733800"/>
                  </a:cubicBezTo>
                  <a:cubicBezTo>
                    <a:pt x="152303" y="3845148"/>
                    <a:pt x="160889" y="3881401"/>
                    <a:pt x="143024" y="4000500"/>
                  </a:cubicBezTo>
                  <a:cubicBezTo>
                    <a:pt x="140685" y="4016093"/>
                    <a:pt x="114250" y="4053186"/>
                    <a:pt x="104924" y="4067175"/>
                  </a:cubicBezTo>
                  <a:cubicBezTo>
                    <a:pt x="101749" y="4079875"/>
                    <a:pt x="98995" y="4092688"/>
                    <a:pt x="95399" y="4105275"/>
                  </a:cubicBezTo>
                  <a:cubicBezTo>
                    <a:pt x="92641" y="4114929"/>
                    <a:pt x="88309" y="4124110"/>
                    <a:pt x="85874" y="4133850"/>
                  </a:cubicBezTo>
                  <a:cubicBezTo>
                    <a:pt x="78774" y="4162248"/>
                    <a:pt x="73174" y="4191000"/>
                    <a:pt x="66824" y="4219575"/>
                  </a:cubicBezTo>
                  <a:cubicBezTo>
                    <a:pt x="60909" y="4284639"/>
                    <a:pt x="61833" y="4315738"/>
                    <a:pt x="47774" y="4371975"/>
                  </a:cubicBezTo>
                  <a:cubicBezTo>
                    <a:pt x="45339" y="4381715"/>
                    <a:pt x="41424" y="4391025"/>
                    <a:pt x="38249" y="4400550"/>
                  </a:cubicBezTo>
                  <a:cubicBezTo>
                    <a:pt x="35074" y="4432300"/>
                    <a:pt x="32682" y="4464138"/>
                    <a:pt x="28724" y="4495800"/>
                  </a:cubicBezTo>
                  <a:cubicBezTo>
                    <a:pt x="24662" y="4528297"/>
                    <a:pt x="16176" y="4568064"/>
                    <a:pt x="9674" y="4600575"/>
                  </a:cubicBezTo>
                  <a:cubicBezTo>
                    <a:pt x="-1963" y="4775130"/>
                    <a:pt x="149" y="4695719"/>
                    <a:pt x="149" y="4838700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" name="フリーフォーム: 図形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10303891" y="4657725"/>
              <a:ext cx="49784" cy="800100"/>
            </a:xfrm>
            <a:custGeom>
              <a:avLst/>
              <a:gdLst>
                <a:gd name="connsiteX0" fmla="*/ 49784 w 49784"/>
                <a:gd name="connsiteY0" fmla="*/ 0 h 800100"/>
                <a:gd name="connsiteX1" fmla="*/ 30734 w 49784"/>
                <a:gd name="connsiteY1" fmla="*/ 161925 h 800100"/>
                <a:gd name="connsiteX2" fmla="*/ 21209 w 49784"/>
                <a:gd name="connsiteY2" fmla="*/ 190500 h 800100"/>
                <a:gd name="connsiteX3" fmla="*/ 2159 w 49784"/>
                <a:gd name="connsiteY3" fmla="*/ 333375 h 800100"/>
                <a:gd name="connsiteX4" fmla="*/ 2159 w 49784"/>
                <a:gd name="connsiteY4" fmla="*/ 800100 h 800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9784" h="800100">
                  <a:moveTo>
                    <a:pt x="49784" y="0"/>
                  </a:moveTo>
                  <a:cubicBezTo>
                    <a:pt x="43434" y="53975"/>
                    <a:pt x="38796" y="108179"/>
                    <a:pt x="30734" y="161925"/>
                  </a:cubicBezTo>
                  <a:cubicBezTo>
                    <a:pt x="29245" y="171854"/>
                    <a:pt x="22860" y="180596"/>
                    <a:pt x="21209" y="190500"/>
                  </a:cubicBezTo>
                  <a:cubicBezTo>
                    <a:pt x="13310" y="237893"/>
                    <a:pt x="3660" y="285352"/>
                    <a:pt x="2159" y="333375"/>
                  </a:cubicBezTo>
                  <a:cubicBezTo>
                    <a:pt x="-2700" y="488874"/>
                    <a:pt x="2159" y="644525"/>
                    <a:pt x="2159" y="800100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フリーフォーム: 図形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10869369" y="4714875"/>
              <a:ext cx="1437008" cy="506236"/>
            </a:xfrm>
            <a:custGeom>
              <a:avLst/>
              <a:gdLst>
                <a:gd name="connsiteX0" fmla="*/ 27231 w 1437008"/>
                <a:gd name="connsiteY0" fmla="*/ 0 h 506236"/>
                <a:gd name="connsiteX1" fmla="*/ 8181 w 1437008"/>
                <a:gd name="connsiteY1" fmla="*/ 371475 h 506236"/>
                <a:gd name="connsiteX2" fmla="*/ 17706 w 1437008"/>
                <a:gd name="connsiteY2" fmla="*/ 419100 h 506236"/>
                <a:gd name="connsiteX3" fmla="*/ 179631 w 1437008"/>
                <a:gd name="connsiteY3" fmla="*/ 428625 h 506236"/>
                <a:gd name="connsiteX4" fmla="*/ 312981 w 1437008"/>
                <a:gd name="connsiteY4" fmla="*/ 457200 h 506236"/>
                <a:gd name="connsiteX5" fmla="*/ 922581 w 1437008"/>
                <a:gd name="connsiteY5" fmla="*/ 476250 h 506236"/>
                <a:gd name="connsiteX6" fmla="*/ 1351206 w 1437008"/>
                <a:gd name="connsiteY6" fmla="*/ 457200 h 506236"/>
                <a:gd name="connsiteX7" fmla="*/ 1398831 w 1437008"/>
                <a:gd name="connsiteY7" fmla="*/ 428625 h 506236"/>
                <a:gd name="connsiteX8" fmla="*/ 1408356 w 1437008"/>
                <a:gd name="connsiteY8" fmla="*/ 361950 h 506236"/>
                <a:gd name="connsiteX9" fmla="*/ 1417881 w 1437008"/>
                <a:gd name="connsiteY9" fmla="*/ 333375 h 506236"/>
                <a:gd name="connsiteX10" fmla="*/ 1427406 w 1437008"/>
                <a:gd name="connsiteY10" fmla="*/ 276225 h 506236"/>
                <a:gd name="connsiteX11" fmla="*/ 1436931 w 1437008"/>
                <a:gd name="connsiteY11" fmla="*/ 47625 h 5062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</a:cxnLst>
              <a:rect l="l" t="t" r="r" b="b"/>
              <a:pathLst>
                <a:path w="1437008" h="506236">
                  <a:moveTo>
                    <a:pt x="27231" y="0"/>
                  </a:moveTo>
                  <a:cubicBezTo>
                    <a:pt x="20881" y="123825"/>
                    <a:pt x="-16135" y="249895"/>
                    <a:pt x="8181" y="371475"/>
                  </a:cubicBezTo>
                  <a:cubicBezTo>
                    <a:pt x="11356" y="387350"/>
                    <a:pt x="2347" y="413980"/>
                    <a:pt x="17706" y="419100"/>
                  </a:cubicBezTo>
                  <a:cubicBezTo>
                    <a:pt x="69000" y="436198"/>
                    <a:pt x="125656" y="425450"/>
                    <a:pt x="179631" y="428625"/>
                  </a:cubicBezTo>
                  <a:cubicBezTo>
                    <a:pt x="234304" y="465074"/>
                    <a:pt x="206243" y="452930"/>
                    <a:pt x="312981" y="457200"/>
                  </a:cubicBezTo>
                  <a:lnTo>
                    <a:pt x="922581" y="476250"/>
                  </a:lnTo>
                  <a:cubicBezTo>
                    <a:pt x="1187094" y="504591"/>
                    <a:pt x="1140083" y="533972"/>
                    <a:pt x="1351206" y="457200"/>
                  </a:cubicBezTo>
                  <a:cubicBezTo>
                    <a:pt x="1368605" y="450873"/>
                    <a:pt x="1382956" y="438150"/>
                    <a:pt x="1398831" y="428625"/>
                  </a:cubicBezTo>
                  <a:cubicBezTo>
                    <a:pt x="1402006" y="406400"/>
                    <a:pt x="1403953" y="383965"/>
                    <a:pt x="1408356" y="361950"/>
                  </a:cubicBezTo>
                  <a:cubicBezTo>
                    <a:pt x="1410325" y="352105"/>
                    <a:pt x="1415703" y="343176"/>
                    <a:pt x="1417881" y="333375"/>
                  </a:cubicBezTo>
                  <a:cubicBezTo>
                    <a:pt x="1422071" y="314522"/>
                    <a:pt x="1424231" y="295275"/>
                    <a:pt x="1427406" y="276225"/>
                  </a:cubicBezTo>
                  <a:cubicBezTo>
                    <a:pt x="1438515" y="98474"/>
                    <a:pt x="1436931" y="174724"/>
                    <a:pt x="1436931" y="47625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: 図形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12877800" y="4057650"/>
              <a:ext cx="1076325" cy="77169"/>
            </a:xfrm>
            <a:custGeom>
              <a:avLst/>
              <a:gdLst>
                <a:gd name="connsiteX0" fmla="*/ 0 w 1076325"/>
                <a:gd name="connsiteY0" fmla="*/ 66675 h 77169"/>
                <a:gd name="connsiteX1" fmla="*/ 571500 w 1076325"/>
                <a:gd name="connsiteY1" fmla="*/ 76200 h 77169"/>
                <a:gd name="connsiteX2" fmla="*/ 933450 w 1076325"/>
                <a:gd name="connsiteY2" fmla="*/ 28575 h 77169"/>
                <a:gd name="connsiteX3" fmla="*/ 1076325 w 1076325"/>
                <a:gd name="connsiteY3" fmla="*/ 0 h 7716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76325" h="77169">
                  <a:moveTo>
                    <a:pt x="0" y="66675"/>
                  </a:moveTo>
                  <a:cubicBezTo>
                    <a:pt x="190500" y="69850"/>
                    <a:pt x="381020" y="80386"/>
                    <a:pt x="571500" y="76200"/>
                  </a:cubicBezTo>
                  <a:cubicBezTo>
                    <a:pt x="970813" y="67424"/>
                    <a:pt x="752754" y="69642"/>
                    <a:pt x="933450" y="28575"/>
                  </a:cubicBezTo>
                  <a:cubicBezTo>
                    <a:pt x="980810" y="17811"/>
                    <a:pt x="1076325" y="0"/>
                    <a:pt x="1076325" y="0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フリーフォーム: 図形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8448675" y="1019175"/>
              <a:ext cx="1057275" cy="609601"/>
            </a:xfrm>
            <a:custGeom>
              <a:avLst/>
              <a:gdLst>
                <a:gd name="connsiteX0" fmla="*/ 0 w 1057275"/>
                <a:gd name="connsiteY0" fmla="*/ 0 h 609601"/>
                <a:gd name="connsiteX1" fmla="*/ 238125 w 1057275"/>
                <a:gd name="connsiteY1" fmla="*/ 19050 h 609601"/>
                <a:gd name="connsiteX2" fmla="*/ 371475 w 1057275"/>
                <a:gd name="connsiteY2" fmla="*/ 66675 h 609601"/>
                <a:gd name="connsiteX3" fmla="*/ 466725 w 1057275"/>
                <a:gd name="connsiteY3" fmla="*/ 85725 h 609601"/>
                <a:gd name="connsiteX4" fmla="*/ 819150 w 1057275"/>
                <a:gd name="connsiteY4" fmla="*/ 85725 h 609601"/>
                <a:gd name="connsiteX5" fmla="*/ 800100 w 1057275"/>
                <a:gd name="connsiteY5" fmla="*/ 276225 h 609601"/>
                <a:gd name="connsiteX6" fmla="*/ 790575 w 1057275"/>
                <a:gd name="connsiteY6" fmla="*/ 323850 h 609601"/>
                <a:gd name="connsiteX7" fmla="*/ 800100 w 1057275"/>
                <a:gd name="connsiteY7" fmla="*/ 428625 h 609601"/>
                <a:gd name="connsiteX8" fmla="*/ 866775 w 1057275"/>
                <a:gd name="connsiteY8" fmla="*/ 523875 h 609601"/>
                <a:gd name="connsiteX9" fmla="*/ 1057275 w 1057275"/>
                <a:gd name="connsiteY9" fmla="*/ 609600 h 6096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1057275" h="609601">
                  <a:moveTo>
                    <a:pt x="0" y="0"/>
                  </a:moveTo>
                  <a:cubicBezTo>
                    <a:pt x="79375" y="6350"/>
                    <a:pt x="159749" y="4982"/>
                    <a:pt x="238125" y="19050"/>
                  </a:cubicBezTo>
                  <a:cubicBezTo>
                    <a:pt x="284582" y="27389"/>
                    <a:pt x="326163" y="53459"/>
                    <a:pt x="371475" y="66675"/>
                  </a:cubicBezTo>
                  <a:cubicBezTo>
                    <a:pt x="402559" y="75741"/>
                    <a:pt x="434975" y="79375"/>
                    <a:pt x="466725" y="85725"/>
                  </a:cubicBezTo>
                  <a:cubicBezTo>
                    <a:pt x="495980" y="84100"/>
                    <a:pt x="794743" y="61318"/>
                    <a:pt x="819150" y="85725"/>
                  </a:cubicBezTo>
                  <a:cubicBezTo>
                    <a:pt x="874122" y="140697"/>
                    <a:pt x="814637" y="218078"/>
                    <a:pt x="800100" y="276225"/>
                  </a:cubicBezTo>
                  <a:cubicBezTo>
                    <a:pt x="796173" y="291931"/>
                    <a:pt x="793750" y="307975"/>
                    <a:pt x="790575" y="323850"/>
                  </a:cubicBezTo>
                  <a:cubicBezTo>
                    <a:pt x="793750" y="358775"/>
                    <a:pt x="793637" y="394157"/>
                    <a:pt x="800100" y="428625"/>
                  </a:cubicBezTo>
                  <a:cubicBezTo>
                    <a:pt x="807162" y="466289"/>
                    <a:pt x="833749" y="504610"/>
                    <a:pt x="866775" y="523875"/>
                  </a:cubicBezTo>
                  <a:cubicBezTo>
                    <a:pt x="1016062" y="610959"/>
                    <a:pt x="982643" y="609600"/>
                    <a:pt x="1057275" y="609600"/>
                  </a:cubicBezTo>
                </a:path>
              </a:pathLst>
            </a:cu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 txBox="1"/>
          </xdr:nvSpPr>
          <xdr:spPr>
            <a:xfrm>
              <a:off x="10972800" y="876301"/>
              <a:ext cx="1478094" cy="40558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1"/>
            <a:lstStyle/>
            <a:p>
              <a:pPr algn="ctr"/>
              <a:r>
                <a:rPr kumimoji="1" lang="ja-JP" altLang="en-US" sz="1400"/>
                <a:t>横内団地</a:t>
              </a:r>
            </a:p>
          </xdr:txBody>
        </xdr:sp>
      </xdr:grpSp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4810125" y="8601075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6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24150" y="8467725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5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  <xdr:sp macro="" textlink="">
        <xdr:nvSpPr>
          <xdr:cNvPr id="19" name="楕円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733550" y="7172325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4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1</xdr:col>
      <xdr:colOff>304799</xdr:colOff>
      <xdr:row>4</xdr:row>
      <xdr:rowOff>714375</xdr:rowOff>
    </xdr:from>
    <xdr:to>
      <xdr:col>1</xdr:col>
      <xdr:colOff>5590114</xdr:colOff>
      <xdr:row>4</xdr:row>
      <xdr:rowOff>4241878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9965" y="13515975"/>
          <a:ext cx="5285740" cy="3527425"/>
        </a:xfrm>
        <a:prstGeom prst="rect">
          <a:avLst/>
        </a:prstGeom>
      </xdr:spPr>
    </xdr:pic>
    <xdr:clientData/>
  </xdr:twoCellAnchor>
  <xdr:twoCellAnchor>
    <xdr:from>
      <xdr:col>1</xdr:col>
      <xdr:colOff>136921</xdr:colOff>
      <xdr:row>5</xdr:row>
      <xdr:rowOff>371475</xdr:rowOff>
    </xdr:from>
    <xdr:to>
      <xdr:col>1</xdr:col>
      <xdr:colOff>5772150</xdr:colOff>
      <xdr:row>5</xdr:row>
      <xdr:rowOff>4600575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822721" y="17996535"/>
          <a:ext cx="5635229" cy="4229100"/>
          <a:chOff x="7452121" y="10096499"/>
          <a:chExt cx="7349730" cy="5505451"/>
        </a:xfrm>
      </xdr:grpSpPr>
      <xdr:pic>
        <xdr:nvPicPr>
          <xdr:cNvPr id="29" name="図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rcRect t="3822" r="2754" b="4140"/>
          <a:stretch>
            <a:fillRect/>
          </a:stretch>
        </xdr:blipFill>
        <xdr:spPr>
          <a:xfrm>
            <a:off x="7452121" y="10096499"/>
            <a:ext cx="7349730" cy="5505451"/>
          </a:xfrm>
          <a:prstGeom prst="rect">
            <a:avLst/>
          </a:prstGeom>
        </xdr:spPr>
      </xdr:pic>
      <xdr:sp macro="" textlink="">
        <xdr:nvSpPr>
          <xdr:cNvPr id="32" name="フリーフォーム: 図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7753350" y="12192000"/>
            <a:ext cx="3895725" cy="2476500"/>
          </a:xfrm>
          <a:custGeom>
            <a:avLst/>
            <a:gdLst>
              <a:gd name="connsiteX0" fmla="*/ 3895725 w 3895725"/>
              <a:gd name="connsiteY0" fmla="*/ 0 h 2476500"/>
              <a:gd name="connsiteX1" fmla="*/ 3848100 w 3895725"/>
              <a:gd name="connsiteY1" fmla="*/ 9525 h 2476500"/>
              <a:gd name="connsiteX2" fmla="*/ 3705225 w 3895725"/>
              <a:gd name="connsiteY2" fmla="*/ 66675 h 2476500"/>
              <a:gd name="connsiteX3" fmla="*/ 3609975 w 3895725"/>
              <a:gd name="connsiteY3" fmla="*/ 95250 h 2476500"/>
              <a:gd name="connsiteX4" fmla="*/ 3486150 w 3895725"/>
              <a:gd name="connsiteY4" fmla="*/ 171450 h 2476500"/>
              <a:gd name="connsiteX5" fmla="*/ 3457575 w 3895725"/>
              <a:gd name="connsiteY5" fmla="*/ 190500 h 2476500"/>
              <a:gd name="connsiteX6" fmla="*/ 3409950 w 3895725"/>
              <a:gd name="connsiteY6" fmla="*/ 200025 h 2476500"/>
              <a:gd name="connsiteX7" fmla="*/ 3371850 w 3895725"/>
              <a:gd name="connsiteY7" fmla="*/ 219075 h 2476500"/>
              <a:gd name="connsiteX8" fmla="*/ 3324225 w 3895725"/>
              <a:gd name="connsiteY8" fmla="*/ 238125 h 2476500"/>
              <a:gd name="connsiteX9" fmla="*/ 3267075 w 3895725"/>
              <a:gd name="connsiteY9" fmla="*/ 266700 h 2476500"/>
              <a:gd name="connsiteX10" fmla="*/ 3238500 w 3895725"/>
              <a:gd name="connsiteY10" fmla="*/ 295275 h 2476500"/>
              <a:gd name="connsiteX11" fmla="*/ 3162300 w 3895725"/>
              <a:gd name="connsiteY11" fmla="*/ 323850 h 2476500"/>
              <a:gd name="connsiteX12" fmla="*/ 3057525 w 3895725"/>
              <a:gd name="connsiteY12" fmla="*/ 390525 h 2476500"/>
              <a:gd name="connsiteX13" fmla="*/ 3019425 w 3895725"/>
              <a:gd name="connsiteY13" fmla="*/ 409575 h 2476500"/>
              <a:gd name="connsiteX14" fmla="*/ 2962275 w 3895725"/>
              <a:gd name="connsiteY14" fmla="*/ 466725 h 2476500"/>
              <a:gd name="connsiteX15" fmla="*/ 2895600 w 3895725"/>
              <a:gd name="connsiteY15" fmla="*/ 514350 h 2476500"/>
              <a:gd name="connsiteX16" fmla="*/ 2876550 w 3895725"/>
              <a:gd name="connsiteY16" fmla="*/ 542925 h 2476500"/>
              <a:gd name="connsiteX17" fmla="*/ 2790825 w 3895725"/>
              <a:gd name="connsiteY17" fmla="*/ 609600 h 2476500"/>
              <a:gd name="connsiteX18" fmla="*/ 2667000 w 3895725"/>
              <a:gd name="connsiteY18" fmla="*/ 666750 h 2476500"/>
              <a:gd name="connsiteX19" fmla="*/ 2609850 w 3895725"/>
              <a:gd name="connsiteY19" fmla="*/ 704850 h 2476500"/>
              <a:gd name="connsiteX20" fmla="*/ 2571750 w 3895725"/>
              <a:gd name="connsiteY20" fmla="*/ 733425 h 2476500"/>
              <a:gd name="connsiteX21" fmla="*/ 2543175 w 3895725"/>
              <a:gd name="connsiteY21" fmla="*/ 752475 h 2476500"/>
              <a:gd name="connsiteX22" fmla="*/ 2514600 w 3895725"/>
              <a:gd name="connsiteY22" fmla="*/ 781050 h 2476500"/>
              <a:gd name="connsiteX23" fmla="*/ 2486025 w 3895725"/>
              <a:gd name="connsiteY23" fmla="*/ 790575 h 2476500"/>
              <a:gd name="connsiteX24" fmla="*/ 2428875 w 3895725"/>
              <a:gd name="connsiteY24" fmla="*/ 847725 h 2476500"/>
              <a:gd name="connsiteX25" fmla="*/ 2305050 w 3895725"/>
              <a:gd name="connsiteY25" fmla="*/ 933450 h 2476500"/>
              <a:gd name="connsiteX26" fmla="*/ 2200275 w 3895725"/>
              <a:gd name="connsiteY26" fmla="*/ 981075 h 2476500"/>
              <a:gd name="connsiteX27" fmla="*/ 2171700 w 3895725"/>
              <a:gd name="connsiteY27" fmla="*/ 1000125 h 2476500"/>
              <a:gd name="connsiteX28" fmla="*/ 2133600 w 3895725"/>
              <a:gd name="connsiteY28" fmla="*/ 1028700 h 2476500"/>
              <a:gd name="connsiteX29" fmla="*/ 2019300 w 3895725"/>
              <a:gd name="connsiteY29" fmla="*/ 1095375 h 2476500"/>
              <a:gd name="connsiteX30" fmla="*/ 1933575 w 3895725"/>
              <a:gd name="connsiteY30" fmla="*/ 1171575 h 2476500"/>
              <a:gd name="connsiteX31" fmla="*/ 1809750 w 3895725"/>
              <a:gd name="connsiteY31" fmla="*/ 1247775 h 2476500"/>
              <a:gd name="connsiteX32" fmla="*/ 1743075 w 3895725"/>
              <a:gd name="connsiteY32" fmla="*/ 1285875 h 2476500"/>
              <a:gd name="connsiteX33" fmla="*/ 1704975 w 3895725"/>
              <a:gd name="connsiteY33" fmla="*/ 1314450 h 2476500"/>
              <a:gd name="connsiteX34" fmla="*/ 1628775 w 3895725"/>
              <a:gd name="connsiteY34" fmla="*/ 1419225 h 2476500"/>
              <a:gd name="connsiteX35" fmla="*/ 1571625 w 3895725"/>
              <a:gd name="connsiteY35" fmla="*/ 1457325 h 2476500"/>
              <a:gd name="connsiteX36" fmla="*/ 1495425 w 3895725"/>
              <a:gd name="connsiteY36" fmla="*/ 1533525 h 2476500"/>
              <a:gd name="connsiteX37" fmla="*/ 1466850 w 3895725"/>
              <a:gd name="connsiteY37" fmla="*/ 1543050 h 2476500"/>
              <a:gd name="connsiteX38" fmla="*/ 1438275 w 3895725"/>
              <a:gd name="connsiteY38" fmla="*/ 1562100 h 2476500"/>
              <a:gd name="connsiteX39" fmla="*/ 1371600 w 3895725"/>
              <a:gd name="connsiteY39" fmla="*/ 1600200 h 2476500"/>
              <a:gd name="connsiteX40" fmla="*/ 1295400 w 3895725"/>
              <a:gd name="connsiteY40" fmla="*/ 1638300 h 2476500"/>
              <a:gd name="connsiteX41" fmla="*/ 1209675 w 3895725"/>
              <a:gd name="connsiteY41" fmla="*/ 1704975 h 2476500"/>
              <a:gd name="connsiteX42" fmla="*/ 1133475 w 3895725"/>
              <a:gd name="connsiteY42" fmla="*/ 1800225 h 2476500"/>
              <a:gd name="connsiteX43" fmla="*/ 1114425 w 3895725"/>
              <a:gd name="connsiteY43" fmla="*/ 1828800 h 2476500"/>
              <a:gd name="connsiteX44" fmla="*/ 1038225 w 3895725"/>
              <a:gd name="connsiteY44" fmla="*/ 1885950 h 2476500"/>
              <a:gd name="connsiteX45" fmla="*/ 952500 w 3895725"/>
              <a:gd name="connsiteY45" fmla="*/ 1924050 h 2476500"/>
              <a:gd name="connsiteX46" fmla="*/ 895350 w 3895725"/>
              <a:gd name="connsiteY46" fmla="*/ 1962150 h 2476500"/>
              <a:gd name="connsiteX47" fmla="*/ 819150 w 3895725"/>
              <a:gd name="connsiteY47" fmla="*/ 2000250 h 2476500"/>
              <a:gd name="connsiteX48" fmla="*/ 714375 w 3895725"/>
              <a:gd name="connsiteY48" fmla="*/ 2047875 h 2476500"/>
              <a:gd name="connsiteX49" fmla="*/ 619125 w 3895725"/>
              <a:gd name="connsiteY49" fmla="*/ 2114550 h 2476500"/>
              <a:gd name="connsiteX50" fmla="*/ 590550 w 3895725"/>
              <a:gd name="connsiteY50" fmla="*/ 2124075 h 2476500"/>
              <a:gd name="connsiteX51" fmla="*/ 552450 w 3895725"/>
              <a:gd name="connsiteY51" fmla="*/ 2152650 h 2476500"/>
              <a:gd name="connsiteX52" fmla="*/ 523875 w 3895725"/>
              <a:gd name="connsiteY52" fmla="*/ 2171700 h 2476500"/>
              <a:gd name="connsiteX53" fmla="*/ 447675 w 3895725"/>
              <a:gd name="connsiteY53" fmla="*/ 2228850 h 2476500"/>
              <a:gd name="connsiteX54" fmla="*/ 390525 w 3895725"/>
              <a:gd name="connsiteY54" fmla="*/ 2247900 h 2476500"/>
              <a:gd name="connsiteX55" fmla="*/ 361950 w 3895725"/>
              <a:gd name="connsiteY55" fmla="*/ 2266950 h 2476500"/>
              <a:gd name="connsiteX56" fmla="*/ 323850 w 3895725"/>
              <a:gd name="connsiteY56" fmla="*/ 2286000 h 2476500"/>
              <a:gd name="connsiteX57" fmla="*/ 238125 w 3895725"/>
              <a:gd name="connsiteY57" fmla="*/ 2352675 h 2476500"/>
              <a:gd name="connsiteX58" fmla="*/ 200025 w 3895725"/>
              <a:gd name="connsiteY58" fmla="*/ 2371725 h 2476500"/>
              <a:gd name="connsiteX59" fmla="*/ 133350 w 3895725"/>
              <a:gd name="connsiteY59" fmla="*/ 2409825 h 2476500"/>
              <a:gd name="connsiteX60" fmla="*/ 104775 w 3895725"/>
              <a:gd name="connsiteY60" fmla="*/ 2428875 h 2476500"/>
              <a:gd name="connsiteX61" fmla="*/ 76200 w 3895725"/>
              <a:gd name="connsiteY61" fmla="*/ 2438400 h 2476500"/>
              <a:gd name="connsiteX62" fmla="*/ 28575 w 3895725"/>
              <a:gd name="connsiteY62" fmla="*/ 2457450 h 2476500"/>
              <a:gd name="connsiteX63" fmla="*/ 0 w 3895725"/>
              <a:gd name="connsiteY63" fmla="*/ 2476500 h 2476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</a:cxnLst>
            <a:rect l="l" t="t" r="r" b="b"/>
            <a:pathLst>
              <a:path w="3895725" h="2476500">
                <a:moveTo>
                  <a:pt x="3895725" y="0"/>
                </a:moveTo>
                <a:cubicBezTo>
                  <a:pt x="3879850" y="3175"/>
                  <a:pt x="3863366" y="4137"/>
                  <a:pt x="3848100" y="9525"/>
                </a:cubicBezTo>
                <a:cubicBezTo>
                  <a:pt x="3804631" y="24867"/>
                  <a:pt x="3753473" y="52890"/>
                  <a:pt x="3705225" y="66675"/>
                </a:cubicBezTo>
                <a:cubicBezTo>
                  <a:pt x="3680209" y="73823"/>
                  <a:pt x="3629592" y="83178"/>
                  <a:pt x="3609975" y="95250"/>
                </a:cubicBezTo>
                <a:cubicBezTo>
                  <a:pt x="3568700" y="120650"/>
                  <a:pt x="3526475" y="144567"/>
                  <a:pt x="3486150" y="171450"/>
                </a:cubicBezTo>
                <a:cubicBezTo>
                  <a:pt x="3476625" y="177800"/>
                  <a:pt x="3468294" y="186480"/>
                  <a:pt x="3457575" y="190500"/>
                </a:cubicBezTo>
                <a:cubicBezTo>
                  <a:pt x="3442416" y="196184"/>
                  <a:pt x="3425825" y="196850"/>
                  <a:pt x="3409950" y="200025"/>
                </a:cubicBezTo>
                <a:cubicBezTo>
                  <a:pt x="3397250" y="206375"/>
                  <a:pt x="3384825" y="213308"/>
                  <a:pt x="3371850" y="219075"/>
                </a:cubicBezTo>
                <a:cubicBezTo>
                  <a:pt x="3356226" y="226019"/>
                  <a:pt x="3339518" y="230479"/>
                  <a:pt x="3324225" y="238125"/>
                </a:cubicBezTo>
                <a:cubicBezTo>
                  <a:pt x="3250367" y="275054"/>
                  <a:pt x="3338899" y="242759"/>
                  <a:pt x="3267075" y="266700"/>
                </a:cubicBezTo>
                <a:cubicBezTo>
                  <a:pt x="3257550" y="276225"/>
                  <a:pt x="3249923" y="288136"/>
                  <a:pt x="3238500" y="295275"/>
                </a:cubicBezTo>
                <a:cubicBezTo>
                  <a:pt x="3182346" y="330371"/>
                  <a:pt x="3206630" y="301685"/>
                  <a:pt x="3162300" y="323850"/>
                </a:cubicBezTo>
                <a:cubicBezTo>
                  <a:pt x="3033363" y="388318"/>
                  <a:pt x="3146168" y="335123"/>
                  <a:pt x="3057525" y="390525"/>
                </a:cubicBezTo>
                <a:cubicBezTo>
                  <a:pt x="3045484" y="398050"/>
                  <a:pt x="3030513" y="400705"/>
                  <a:pt x="3019425" y="409575"/>
                </a:cubicBezTo>
                <a:cubicBezTo>
                  <a:pt x="2998388" y="426405"/>
                  <a:pt x="2986372" y="454677"/>
                  <a:pt x="2962275" y="466725"/>
                </a:cubicBezTo>
                <a:cubicBezTo>
                  <a:pt x="2923756" y="485984"/>
                  <a:pt x="2923182" y="481251"/>
                  <a:pt x="2895600" y="514350"/>
                </a:cubicBezTo>
                <a:cubicBezTo>
                  <a:pt x="2888271" y="523144"/>
                  <a:pt x="2885021" y="535224"/>
                  <a:pt x="2876550" y="542925"/>
                </a:cubicBezTo>
                <a:cubicBezTo>
                  <a:pt x="2849764" y="567276"/>
                  <a:pt x="2823204" y="593411"/>
                  <a:pt x="2790825" y="609600"/>
                </a:cubicBezTo>
                <a:cubicBezTo>
                  <a:pt x="2686595" y="661715"/>
                  <a:pt x="2729251" y="646000"/>
                  <a:pt x="2667000" y="666750"/>
                </a:cubicBezTo>
                <a:cubicBezTo>
                  <a:pt x="2600502" y="733248"/>
                  <a:pt x="2674179" y="668091"/>
                  <a:pt x="2609850" y="704850"/>
                </a:cubicBezTo>
                <a:cubicBezTo>
                  <a:pt x="2596067" y="712726"/>
                  <a:pt x="2584668" y="724198"/>
                  <a:pt x="2571750" y="733425"/>
                </a:cubicBezTo>
                <a:cubicBezTo>
                  <a:pt x="2562435" y="740079"/>
                  <a:pt x="2551969" y="745146"/>
                  <a:pt x="2543175" y="752475"/>
                </a:cubicBezTo>
                <a:cubicBezTo>
                  <a:pt x="2532827" y="761099"/>
                  <a:pt x="2525808" y="773578"/>
                  <a:pt x="2514600" y="781050"/>
                </a:cubicBezTo>
                <a:cubicBezTo>
                  <a:pt x="2506246" y="786619"/>
                  <a:pt x="2495550" y="787400"/>
                  <a:pt x="2486025" y="790575"/>
                </a:cubicBezTo>
                <a:cubicBezTo>
                  <a:pt x="2452489" y="840878"/>
                  <a:pt x="2484009" y="800467"/>
                  <a:pt x="2428875" y="847725"/>
                </a:cubicBezTo>
                <a:cubicBezTo>
                  <a:pt x="2378965" y="890505"/>
                  <a:pt x="2398528" y="902291"/>
                  <a:pt x="2305050" y="933450"/>
                </a:cubicBezTo>
                <a:cubicBezTo>
                  <a:pt x="2264592" y="946936"/>
                  <a:pt x="2242865" y="952682"/>
                  <a:pt x="2200275" y="981075"/>
                </a:cubicBezTo>
                <a:cubicBezTo>
                  <a:pt x="2190750" y="987425"/>
                  <a:pt x="2181015" y="993471"/>
                  <a:pt x="2171700" y="1000125"/>
                </a:cubicBezTo>
                <a:cubicBezTo>
                  <a:pt x="2158782" y="1009352"/>
                  <a:pt x="2147312" y="1020701"/>
                  <a:pt x="2133600" y="1028700"/>
                </a:cubicBezTo>
                <a:cubicBezTo>
                  <a:pt x="2063999" y="1069300"/>
                  <a:pt x="2068492" y="1052332"/>
                  <a:pt x="2019300" y="1095375"/>
                </a:cubicBezTo>
                <a:cubicBezTo>
                  <a:pt x="1970197" y="1138340"/>
                  <a:pt x="1991408" y="1133020"/>
                  <a:pt x="1933575" y="1171575"/>
                </a:cubicBezTo>
                <a:cubicBezTo>
                  <a:pt x="1870677" y="1213507"/>
                  <a:pt x="1892973" y="1164552"/>
                  <a:pt x="1809750" y="1247775"/>
                </a:cubicBezTo>
                <a:cubicBezTo>
                  <a:pt x="1771918" y="1285607"/>
                  <a:pt x="1794243" y="1273083"/>
                  <a:pt x="1743075" y="1285875"/>
                </a:cubicBezTo>
                <a:cubicBezTo>
                  <a:pt x="1730375" y="1295400"/>
                  <a:pt x="1715522" y="1302585"/>
                  <a:pt x="1704975" y="1314450"/>
                </a:cubicBezTo>
                <a:cubicBezTo>
                  <a:pt x="1665104" y="1359305"/>
                  <a:pt x="1672737" y="1379660"/>
                  <a:pt x="1628775" y="1419225"/>
                </a:cubicBezTo>
                <a:cubicBezTo>
                  <a:pt x="1611757" y="1434541"/>
                  <a:pt x="1585362" y="1439009"/>
                  <a:pt x="1571625" y="1457325"/>
                </a:cubicBezTo>
                <a:cubicBezTo>
                  <a:pt x="1542431" y="1496250"/>
                  <a:pt x="1540618" y="1505280"/>
                  <a:pt x="1495425" y="1533525"/>
                </a:cubicBezTo>
                <a:cubicBezTo>
                  <a:pt x="1486911" y="1538846"/>
                  <a:pt x="1475830" y="1538560"/>
                  <a:pt x="1466850" y="1543050"/>
                </a:cubicBezTo>
                <a:cubicBezTo>
                  <a:pt x="1456611" y="1548170"/>
                  <a:pt x="1448091" y="1556210"/>
                  <a:pt x="1438275" y="1562100"/>
                </a:cubicBezTo>
                <a:cubicBezTo>
                  <a:pt x="1416325" y="1575270"/>
                  <a:pt x="1394186" y="1588154"/>
                  <a:pt x="1371600" y="1600200"/>
                </a:cubicBezTo>
                <a:cubicBezTo>
                  <a:pt x="1346543" y="1613564"/>
                  <a:pt x="1317816" y="1620865"/>
                  <a:pt x="1295400" y="1638300"/>
                </a:cubicBezTo>
                <a:lnTo>
                  <a:pt x="1209675" y="1704975"/>
                </a:lnTo>
                <a:cubicBezTo>
                  <a:pt x="1158545" y="1807236"/>
                  <a:pt x="1210583" y="1723117"/>
                  <a:pt x="1133475" y="1800225"/>
                </a:cubicBezTo>
                <a:cubicBezTo>
                  <a:pt x="1125380" y="1808320"/>
                  <a:pt x="1122934" y="1821142"/>
                  <a:pt x="1114425" y="1828800"/>
                </a:cubicBezTo>
                <a:cubicBezTo>
                  <a:pt x="1090825" y="1850040"/>
                  <a:pt x="1064643" y="1868338"/>
                  <a:pt x="1038225" y="1885950"/>
                </a:cubicBezTo>
                <a:cubicBezTo>
                  <a:pt x="997649" y="1913001"/>
                  <a:pt x="997875" y="1899300"/>
                  <a:pt x="952500" y="1924050"/>
                </a:cubicBezTo>
                <a:cubicBezTo>
                  <a:pt x="932400" y="1935013"/>
                  <a:pt x="917070" y="1954910"/>
                  <a:pt x="895350" y="1962150"/>
                </a:cubicBezTo>
                <a:cubicBezTo>
                  <a:pt x="830913" y="1983629"/>
                  <a:pt x="909125" y="1955262"/>
                  <a:pt x="819150" y="2000250"/>
                </a:cubicBezTo>
                <a:cubicBezTo>
                  <a:pt x="756739" y="2031455"/>
                  <a:pt x="819057" y="1969364"/>
                  <a:pt x="714375" y="2047875"/>
                </a:cubicBezTo>
                <a:cubicBezTo>
                  <a:pt x="696987" y="2060916"/>
                  <a:pt x="633197" y="2109859"/>
                  <a:pt x="619125" y="2114550"/>
                </a:cubicBezTo>
                <a:lnTo>
                  <a:pt x="590550" y="2124075"/>
                </a:lnTo>
                <a:cubicBezTo>
                  <a:pt x="577850" y="2133600"/>
                  <a:pt x="565368" y="2143423"/>
                  <a:pt x="552450" y="2152650"/>
                </a:cubicBezTo>
                <a:cubicBezTo>
                  <a:pt x="543135" y="2159304"/>
                  <a:pt x="533033" y="2164831"/>
                  <a:pt x="523875" y="2171700"/>
                </a:cubicBezTo>
                <a:cubicBezTo>
                  <a:pt x="516809" y="2176999"/>
                  <a:pt x="465293" y="2221020"/>
                  <a:pt x="447675" y="2228850"/>
                </a:cubicBezTo>
                <a:cubicBezTo>
                  <a:pt x="429325" y="2237005"/>
                  <a:pt x="407233" y="2236761"/>
                  <a:pt x="390525" y="2247900"/>
                </a:cubicBezTo>
                <a:cubicBezTo>
                  <a:pt x="381000" y="2254250"/>
                  <a:pt x="371889" y="2261270"/>
                  <a:pt x="361950" y="2266950"/>
                </a:cubicBezTo>
                <a:cubicBezTo>
                  <a:pt x="349622" y="2273995"/>
                  <a:pt x="335524" y="2277918"/>
                  <a:pt x="323850" y="2286000"/>
                </a:cubicBezTo>
                <a:cubicBezTo>
                  <a:pt x="294086" y="2306606"/>
                  <a:pt x="270504" y="2336486"/>
                  <a:pt x="238125" y="2352675"/>
                </a:cubicBezTo>
                <a:cubicBezTo>
                  <a:pt x="225425" y="2359025"/>
                  <a:pt x="211579" y="2363472"/>
                  <a:pt x="200025" y="2371725"/>
                </a:cubicBezTo>
                <a:cubicBezTo>
                  <a:pt x="138912" y="2415377"/>
                  <a:pt x="207143" y="2391377"/>
                  <a:pt x="133350" y="2409825"/>
                </a:cubicBezTo>
                <a:cubicBezTo>
                  <a:pt x="123825" y="2416175"/>
                  <a:pt x="115014" y="2423755"/>
                  <a:pt x="104775" y="2428875"/>
                </a:cubicBezTo>
                <a:cubicBezTo>
                  <a:pt x="95795" y="2433365"/>
                  <a:pt x="85601" y="2434875"/>
                  <a:pt x="76200" y="2438400"/>
                </a:cubicBezTo>
                <a:cubicBezTo>
                  <a:pt x="60191" y="2444403"/>
                  <a:pt x="43868" y="2449804"/>
                  <a:pt x="28575" y="2457450"/>
                </a:cubicBezTo>
                <a:cubicBezTo>
                  <a:pt x="18336" y="2462570"/>
                  <a:pt x="9525" y="2470150"/>
                  <a:pt x="0" y="247650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フリーフォーム: 図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543800" y="14611350"/>
            <a:ext cx="800100" cy="381000"/>
          </a:xfrm>
          <a:custGeom>
            <a:avLst/>
            <a:gdLst>
              <a:gd name="connsiteX0" fmla="*/ 0 w 800100"/>
              <a:gd name="connsiteY0" fmla="*/ 0 h 381000"/>
              <a:gd name="connsiteX1" fmla="*/ 161925 w 800100"/>
              <a:gd name="connsiteY1" fmla="*/ 38100 h 381000"/>
              <a:gd name="connsiteX2" fmla="*/ 180975 w 800100"/>
              <a:gd name="connsiteY2" fmla="*/ 66675 h 381000"/>
              <a:gd name="connsiteX3" fmla="*/ 266700 w 800100"/>
              <a:gd name="connsiteY3" fmla="*/ 104775 h 381000"/>
              <a:gd name="connsiteX4" fmla="*/ 323850 w 800100"/>
              <a:gd name="connsiteY4" fmla="*/ 142875 h 381000"/>
              <a:gd name="connsiteX5" fmla="*/ 409575 w 800100"/>
              <a:gd name="connsiteY5" fmla="*/ 190500 h 381000"/>
              <a:gd name="connsiteX6" fmla="*/ 457200 w 800100"/>
              <a:gd name="connsiteY6" fmla="*/ 200025 h 381000"/>
              <a:gd name="connsiteX7" fmla="*/ 523875 w 800100"/>
              <a:gd name="connsiteY7" fmla="*/ 228600 h 381000"/>
              <a:gd name="connsiteX8" fmla="*/ 600075 w 800100"/>
              <a:gd name="connsiteY8" fmla="*/ 285750 h 381000"/>
              <a:gd name="connsiteX9" fmla="*/ 666750 w 800100"/>
              <a:gd name="connsiteY9" fmla="*/ 304800 h 381000"/>
              <a:gd name="connsiteX10" fmla="*/ 695325 w 800100"/>
              <a:gd name="connsiteY10" fmla="*/ 314325 h 381000"/>
              <a:gd name="connsiteX11" fmla="*/ 752475 w 800100"/>
              <a:gd name="connsiteY11" fmla="*/ 352425 h 381000"/>
              <a:gd name="connsiteX12" fmla="*/ 800100 w 800100"/>
              <a:gd name="connsiteY12" fmla="*/ 381000 h 381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800100" h="381000">
                <a:moveTo>
                  <a:pt x="0" y="0"/>
                </a:moveTo>
                <a:cubicBezTo>
                  <a:pt x="44266" y="8853"/>
                  <a:pt x="133486" y="25912"/>
                  <a:pt x="161925" y="38100"/>
                </a:cubicBezTo>
                <a:cubicBezTo>
                  <a:pt x="172447" y="42609"/>
                  <a:pt x="172181" y="59346"/>
                  <a:pt x="180975" y="66675"/>
                </a:cubicBezTo>
                <a:cubicBezTo>
                  <a:pt x="198060" y="80912"/>
                  <a:pt x="249612" y="95454"/>
                  <a:pt x="266700" y="104775"/>
                </a:cubicBezTo>
                <a:cubicBezTo>
                  <a:pt x="286800" y="115738"/>
                  <a:pt x="304800" y="130175"/>
                  <a:pt x="323850" y="142875"/>
                </a:cubicBezTo>
                <a:cubicBezTo>
                  <a:pt x="353847" y="162873"/>
                  <a:pt x="372511" y="177022"/>
                  <a:pt x="409575" y="190500"/>
                </a:cubicBezTo>
                <a:cubicBezTo>
                  <a:pt x="424790" y="196033"/>
                  <a:pt x="441325" y="196850"/>
                  <a:pt x="457200" y="200025"/>
                </a:cubicBezTo>
                <a:cubicBezTo>
                  <a:pt x="479425" y="209550"/>
                  <a:pt x="503141" y="216159"/>
                  <a:pt x="523875" y="228600"/>
                </a:cubicBezTo>
                <a:cubicBezTo>
                  <a:pt x="551100" y="244935"/>
                  <a:pt x="572060" y="270809"/>
                  <a:pt x="600075" y="285750"/>
                </a:cubicBezTo>
                <a:cubicBezTo>
                  <a:pt x="620470" y="296627"/>
                  <a:pt x="644610" y="298158"/>
                  <a:pt x="666750" y="304800"/>
                </a:cubicBezTo>
                <a:cubicBezTo>
                  <a:pt x="676367" y="307685"/>
                  <a:pt x="685800" y="311150"/>
                  <a:pt x="695325" y="314325"/>
                </a:cubicBezTo>
                <a:cubicBezTo>
                  <a:pt x="749494" y="368494"/>
                  <a:pt x="697336" y="324856"/>
                  <a:pt x="752475" y="352425"/>
                </a:cubicBezTo>
                <a:cubicBezTo>
                  <a:pt x="769034" y="360704"/>
                  <a:pt x="800100" y="381000"/>
                  <a:pt x="800100" y="38100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フリーフォーム: 図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1477625" y="11991975"/>
            <a:ext cx="228600" cy="571500"/>
          </a:xfrm>
          <a:custGeom>
            <a:avLst/>
            <a:gdLst>
              <a:gd name="connsiteX0" fmla="*/ 0 w 228600"/>
              <a:gd name="connsiteY0" fmla="*/ 0 h 571500"/>
              <a:gd name="connsiteX1" fmla="*/ 19050 w 228600"/>
              <a:gd name="connsiteY1" fmla="*/ 85725 h 571500"/>
              <a:gd name="connsiteX2" fmla="*/ 28575 w 228600"/>
              <a:gd name="connsiteY2" fmla="*/ 114300 h 571500"/>
              <a:gd name="connsiteX3" fmla="*/ 57150 w 228600"/>
              <a:gd name="connsiteY3" fmla="*/ 142875 h 571500"/>
              <a:gd name="connsiteX4" fmla="*/ 95250 w 228600"/>
              <a:gd name="connsiteY4" fmla="*/ 219075 h 571500"/>
              <a:gd name="connsiteX5" fmla="*/ 123825 w 228600"/>
              <a:gd name="connsiteY5" fmla="*/ 257175 h 571500"/>
              <a:gd name="connsiteX6" fmla="*/ 133350 w 228600"/>
              <a:gd name="connsiteY6" fmla="*/ 285750 h 571500"/>
              <a:gd name="connsiteX7" fmla="*/ 152400 w 228600"/>
              <a:gd name="connsiteY7" fmla="*/ 361950 h 571500"/>
              <a:gd name="connsiteX8" fmla="*/ 171450 w 228600"/>
              <a:gd name="connsiteY8" fmla="*/ 428625 h 571500"/>
              <a:gd name="connsiteX9" fmla="*/ 200025 w 228600"/>
              <a:gd name="connsiteY9" fmla="*/ 504825 h 571500"/>
              <a:gd name="connsiteX10" fmla="*/ 228600 w 228600"/>
              <a:gd name="connsiteY10" fmla="*/ 571500 h 571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228600" h="571500">
                <a:moveTo>
                  <a:pt x="0" y="0"/>
                </a:moveTo>
                <a:cubicBezTo>
                  <a:pt x="6547" y="32736"/>
                  <a:pt x="10082" y="54338"/>
                  <a:pt x="19050" y="85725"/>
                </a:cubicBezTo>
                <a:cubicBezTo>
                  <a:pt x="21808" y="95379"/>
                  <a:pt x="23006" y="105946"/>
                  <a:pt x="28575" y="114300"/>
                </a:cubicBezTo>
                <a:cubicBezTo>
                  <a:pt x="36047" y="125508"/>
                  <a:pt x="49068" y="132099"/>
                  <a:pt x="57150" y="142875"/>
                </a:cubicBezTo>
                <a:cubicBezTo>
                  <a:pt x="148973" y="265305"/>
                  <a:pt x="48371" y="137037"/>
                  <a:pt x="95250" y="219075"/>
                </a:cubicBezTo>
                <a:cubicBezTo>
                  <a:pt x="103126" y="232858"/>
                  <a:pt x="114300" y="244475"/>
                  <a:pt x="123825" y="257175"/>
                </a:cubicBezTo>
                <a:cubicBezTo>
                  <a:pt x="127000" y="266700"/>
                  <a:pt x="130708" y="276064"/>
                  <a:pt x="133350" y="285750"/>
                </a:cubicBezTo>
                <a:cubicBezTo>
                  <a:pt x="140239" y="311009"/>
                  <a:pt x="144121" y="337112"/>
                  <a:pt x="152400" y="361950"/>
                </a:cubicBezTo>
                <a:cubicBezTo>
                  <a:pt x="175238" y="430463"/>
                  <a:pt x="147530" y="344904"/>
                  <a:pt x="171450" y="428625"/>
                </a:cubicBezTo>
                <a:cubicBezTo>
                  <a:pt x="180886" y="461651"/>
                  <a:pt x="186605" y="467921"/>
                  <a:pt x="200025" y="504825"/>
                </a:cubicBezTo>
                <a:cubicBezTo>
                  <a:pt x="223419" y="569159"/>
                  <a:pt x="204222" y="547122"/>
                  <a:pt x="228600" y="57150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フリーフォーム: 図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2668250" y="11306175"/>
            <a:ext cx="257188" cy="1047750"/>
          </a:xfrm>
          <a:custGeom>
            <a:avLst/>
            <a:gdLst>
              <a:gd name="connsiteX0" fmla="*/ 0 w 257188"/>
              <a:gd name="connsiteY0" fmla="*/ 1047750 h 1047750"/>
              <a:gd name="connsiteX1" fmla="*/ 9525 w 257188"/>
              <a:gd name="connsiteY1" fmla="*/ 1000125 h 1047750"/>
              <a:gd name="connsiteX2" fmla="*/ 38100 w 257188"/>
              <a:gd name="connsiteY2" fmla="*/ 885825 h 1047750"/>
              <a:gd name="connsiteX3" fmla="*/ 47625 w 257188"/>
              <a:gd name="connsiteY3" fmla="*/ 847725 h 1047750"/>
              <a:gd name="connsiteX4" fmla="*/ 57150 w 257188"/>
              <a:gd name="connsiteY4" fmla="*/ 809625 h 1047750"/>
              <a:gd name="connsiteX5" fmla="*/ 85725 w 257188"/>
              <a:gd name="connsiteY5" fmla="*/ 723900 h 1047750"/>
              <a:gd name="connsiteX6" fmla="*/ 95250 w 257188"/>
              <a:gd name="connsiteY6" fmla="*/ 695325 h 1047750"/>
              <a:gd name="connsiteX7" fmla="*/ 104775 w 257188"/>
              <a:gd name="connsiteY7" fmla="*/ 666750 h 1047750"/>
              <a:gd name="connsiteX8" fmla="*/ 123825 w 257188"/>
              <a:gd name="connsiteY8" fmla="*/ 533400 h 1047750"/>
              <a:gd name="connsiteX9" fmla="*/ 133350 w 257188"/>
              <a:gd name="connsiteY9" fmla="*/ 447675 h 1047750"/>
              <a:gd name="connsiteX10" fmla="*/ 142875 w 257188"/>
              <a:gd name="connsiteY10" fmla="*/ 419100 h 1047750"/>
              <a:gd name="connsiteX11" fmla="*/ 161925 w 257188"/>
              <a:gd name="connsiteY11" fmla="*/ 342900 h 1047750"/>
              <a:gd name="connsiteX12" fmla="*/ 171450 w 257188"/>
              <a:gd name="connsiteY12" fmla="*/ 314325 h 1047750"/>
              <a:gd name="connsiteX13" fmla="*/ 190500 w 257188"/>
              <a:gd name="connsiteY13" fmla="*/ 200025 h 1047750"/>
              <a:gd name="connsiteX14" fmla="*/ 209550 w 257188"/>
              <a:gd name="connsiteY14" fmla="*/ 171450 h 1047750"/>
              <a:gd name="connsiteX15" fmla="*/ 238125 w 257188"/>
              <a:gd name="connsiteY15" fmla="*/ 95250 h 1047750"/>
              <a:gd name="connsiteX16" fmla="*/ 247650 w 257188"/>
              <a:gd name="connsiteY16" fmla="*/ 47625 h 1047750"/>
              <a:gd name="connsiteX17" fmla="*/ 257175 w 257188"/>
              <a:gd name="connsiteY17" fmla="*/ 0 h 10477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257188" h="1047750">
                <a:moveTo>
                  <a:pt x="0" y="1047750"/>
                </a:moveTo>
                <a:cubicBezTo>
                  <a:pt x="3175" y="1031875"/>
                  <a:pt x="5885" y="1015900"/>
                  <a:pt x="9525" y="1000125"/>
                </a:cubicBezTo>
                <a:lnTo>
                  <a:pt x="38100" y="885825"/>
                </a:lnTo>
                <a:lnTo>
                  <a:pt x="47625" y="847725"/>
                </a:lnTo>
                <a:cubicBezTo>
                  <a:pt x="50800" y="835025"/>
                  <a:pt x="53010" y="822044"/>
                  <a:pt x="57150" y="809625"/>
                </a:cubicBezTo>
                <a:lnTo>
                  <a:pt x="85725" y="723900"/>
                </a:lnTo>
                <a:lnTo>
                  <a:pt x="95250" y="695325"/>
                </a:lnTo>
                <a:lnTo>
                  <a:pt x="104775" y="666750"/>
                </a:lnTo>
                <a:cubicBezTo>
                  <a:pt x="111125" y="622300"/>
                  <a:pt x="118866" y="578027"/>
                  <a:pt x="123825" y="533400"/>
                </a:cubicBezTo>
                <a:cubicBezTo>
                  <a:pt x="127000" y="504825"/>
                  <a:pt x="128623" y="476035"/>
                  <a:pt x="133350" y="447675"/>
                </a:cubicBezTo>
                <a:cubicBezTo>
                  <a:pt x="135001" y="437771"/>
                  <a:pt x="140233" y="428786"/>
                  <a:pt x="142875" y="419100"/>
                </a:cubicBezTo>
                <a:cubicBezTo>
                  <a:pt x="149764" y="393841"/>
                  <a:pt x="153646" y="367738"/>
                  <a:pt x="161925" y="342900"/>
                </a:cubicBezTo>
                <a:cubicBezTo>
                  <a:pt x="165100" y="333375"/>
                  <a:pt x="169481" y="324170"/>
                  <a:pt x="171450" y="314325"/>
                </a:cubicBezTo>
                <a:cubicBezTo>
                  <a:pt x="179025" y="276450"/>
                  <a:pt x="169074" y="232163"/>
                  <a:pt x="190500" y="200025"/>
                </a:cubicBezTo>
                <a:cubicBezTo>
                  <a:pt x="196850" y="190500"/>
                  <a:pt x="204430" y="181689"/>
                  <a:pt x="209550" y="171450"/>
                </a:cubicBezTo>
                <a:cubicBezTo>
                  <a:pt x="213920" y="162710"/>
                  <a:pt x="234003" y="111737"/>
                  <a:pt x="238125" y="95250"/>
                </a:cubicBezTo>
                <a:cubicBezTo>
                  <a:pt x="242052" y="79544"/>
                  <a:pt x="244138" y="63429"/>
                  <a:pt x="247650" y="47625"/>
                </a:cubicBezTo>
                <a:cubicBezTo>
                  <a:pt x="257945" y="1297"/>
                  <a:pt x="257175" y="23864"/>
                  <a:pt x="257175" y="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9944100" y="13287375"/>
            <a:ext cx="1133475" cy="190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 b="1"/>
              <a:t>ヘルシーロード</a:t>
            </a:r>
          </a:p>
        </xdr:txBody>
      </xdr:sp>
      <xdr:sp macro="" textlink="">
        <xdr:nvSpPr>
          <xdr:cNvPr id="37" name="楕円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12125325" y="11430000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8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  <xdr:sp macro="" textlink="">
        <xdr:nvSpPr>
          <xdr:cNvPr id="38" name="楕円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7924800" y="13792200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>
                <a:solidFill>
                  <a:schemeClr val="tx1"/>
                </a:solidFill>
              </a:rPr>
              <a:t>9</a:t>
            </a:r>
            <a:endParaRPr kumimoji="1" lang="ja-JP" altLang="en-US" sz="16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628650</xdr:colOff>
      <xdr:row>6</xdr:row>
      <xdr:rowOff>371475</xdr:rowOff>
    </xdr:from>
    <xdr:to>
      <xdr:col>1</xdr:col>
      <xdr:colOff>5399570</xdr:colOff>
      <xdr:row>6</xdr:row>
      <xdr:rowOff>4350669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1314450" y="22819995"/>
          <a:ext cx="4770920" cy="3979194"/>
          <a:chOff x="7667625" y="22936200"/>
          <a:chExt cx="4770920" cy="3979194"/>
        </a:xfrm>
      </xdr:grpSpPr>
      <xdr:pic>
        <xdr:nvPicPr>
          <xdr:cNvPr id="40" name="図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67625" y="22936200"/>
            <a:ext cx="4770920" cy="3979194"/>
          </a:xfrm>
          <a:prstGeom prst="rect">
            <a:avLst/>
          </a:prstGeom>
        </xdr:spPr>
      </xdr:pic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0506075" y="24279225"/>
            <a:ext cx="4857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>
                <a:solidFill>
                  <a:schemeClr val="tx1"/>
                </a:solidFill>
              </a:rPr>
              <a:t>11</a:t>
            </a:r>
            <a:endParaRPr kumimoji="1" lang="ja-JP" altLang="en-US" sz="12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352425</xdr:colOff>
      <xdr:row>7</xdr:row>
      <xdr:rowOff>161925</xdr:rowOff>
    </xdr:from>
    <xdr:to>
      <xdr:col>1</xdr:col>
      <xdr:colOff>5552260</xdr:colOff>
      <xdr:row>7</xdr:row>
      <xdr:rowOff>4543425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1038225" y="27433905"/>
          <a:ext cx="5199835" cy="4381500"/>
          <a:chOff x="8420100" y="24469725"/>
          <a:chExt cx="5199835" cy="4381500"/>
        </a:xfrm>
      </xdr:grpSpPr>
      <xdr:pic>
        <xdr:nvPicPr>
          <xdr:cNvPr id="30" name="図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8420100" y="24469725"/>
            <a:ext cx="5199835" cy="4381500"/>
          </a:xfrm>
          <a:prstGeom prst="rect">
            <a:avLst/>
          </a:prstGeom>
        </xdr:spPr>
      </xdr:pic>
      <xdr:sp macro="" textlink="">
        <xdr:nvSpPr>
          <xdr:cNvPr id="44" name="フリーフォーム: 図形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9420225" y="25241250"/>
            <a:ext cx="381000" cy="181032"/>
          </a:xfrm>
          <a:custGeom>
            <a:avLst/>
            <a:gdLst>
              <a:gd name="connsiteX0" fmla="*/ 0 w 381000"/>
              <a:gd name="connsiteY0" fmla="*/ 0 h 181032"/>
              <a:gd name="connsiteX1" fmla="*/ 9525 w 381000"/>
              <a:gd name="connsiteY1" fmla="*/ 47625 h 181032"/>
              <a:gd name="connsiteX2" fmla="*/ 38100 w 381000"/>
              <a:gd name="connsiteY2" fmla="*/ 66675 h 181032"/>
              <a:gd name="connsiteX3" fmla="*/ 104775 w 381000"/>
              <a:gd name="connsiteY3" fmla="*/ 114300 h 181032"/>
              <a:gd name="connsiteX4" fmla="*/ 114300 w 381000"/>
              <a:gd name="connsiteY4" fmla="*/ 142875 h 181032"/>
              <a:gd name="connsiteX5" fmla="*/ 247650 w 381000"/>
              <a:gd name="connsiteY5" fmla="*/ 171450 h 181032"/>
              <a:gd name="connsiteX6" fmla="*/ 276225 w 381000"/>
              <a:gd name="connsiteY6" fmla="*/ 180975 h 181032"/>
              <a:gd name="connsiteX7" fmla="*/ 371475 w 381000"/>
              <a:gd name="connsiteY7" fmla="*/ 161925 h 181032"/>
              <a:gd name="connsiteX8" fmla="*/ 381000 w 381000"/>
              <a:gd name="connsiteY8" fmla="*/ 161925 h 1810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81000" h="181032">
                <a:moveTo>
                  <a:pt x="0" y="0"/>
                </a:moveTo>
                <a:cubicBezTo>
                  <a:pt x="3175" y="15875"/>
                  <a:pt x="1493" y="33569"/>
                  <a:pt x="9525" y="47625"/>
                </a:cubicBezTo>
                <a:cubicBezTo>
                  <a:pt x="15205" y="57564"/>
                  <a:pt x="30005" y="58580"/>
                  <a:pt x="38100" y="66675"/>
                </a:cubicBezTo>
                <a:cubicBezTo>
                  <a:pt x="90413" y="118988"/>
                  <a:pt x="11006" y="76792"/>
                  <a:pt x="104775" y="114300"/>
                </a:cubicBezTo>
                <a:cubicBezTo>
                  <a:pt x="107950" y="123825"/>
                  <a:pt x="108028" y="135035"/>
                  <a:pt x="114300" y="142875"/>
                </a:cubicBezTo>
                <a:cubicBezTo>
                  <a:pt x="142988" y="178735"/>
                  <a:pt x="220516" y="168983"/>
                  <a:pt x="247650" y="171450"/>
                </a:cubicBezTo>
                <a:cubicBezTo>
                  <a:pt x="257175" y="174625"/>
                  <a:pt x="266214" y="181745"/>
                  <a:pt x="276225" y="180975"/>
                </a:cubicBezTo>
                <a:cubicBezTo>
                  <a:pt x="308508" y="178492"/>
                  <a:pt x="339618" y="167717"/>
                  <a:pt x="371475" y="161925"/>
                </a:cubicBezTo>
                <a:cubicBezTo>
                  <a:pt x="374599" y="161357"/>
                  <a:pt x="377825" y="161925"/>
                  <a:pt x="381000" y="161925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フリーフォーム: 図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10534650" y="25688925"/>
            <a:ext cx="1543069" cy="1981200"/>
          </a:xfrm>
          <a:custGeom>
            <a:avLst/>
            <a:gdLst>
              <a:gd name="connsiteX0" fmla="*/ 0 w 1543069"/>
              <a:gd name="connsiteY0" fmla="*/ 0 h 1981200"/>
              <a:gd name="connsiteX1" fmla="*/ 85725 w 1543069"/>
              <a:gd name="connsiteY1" fmla="*/ 57150 h 1981200"/>
              <a:gd name="connsiteX2" fmla="*/ 171450 w 1543069"/>
              <a:gd name="connsiteY2" fmla="*/ 123825 h 1981200"/>
              <a:gd name="connsiteX3" fmla="*/ 247650 w 1543069"/>
              <a:gd name="connsiteY3" fmla="*/ 161925 h 1981200"/>
              <a:gd name="connsiteX4" fmla="*/ 285750 w 1543069"/>
              <a:gd name="connsiteY4" fmla="*/ 180975 h 1981200"/>
              <a:gd name="connsiteX5" fmla="*/ 333375 w 1543069"/>
              <a:gd name="connsiteY5" fmla="*/ 238125 h 1981200"/>
              <a:gd name="connsiteX6" fmla="*/ 342900 w 1543069"/>
              <a:gd name="connsiteY6" fmla="*/ 266700 h 1981200"/>
              <a:gd name="connsiteX7" fmla="*/ 361950 w 1543069"/>
              <a:gd name="connsiteY7" fmla="*/ 304800 h 1981200"/>
              <a:gd name="connsiteX8" fmla="*/ 409575 w 1543069"/>
              <a:gd name="connsiteY8" fmla="*/ 361950 h 1981200"/>
              <a:gd name="connsiteX9" fmla="*/ 428625 w 1543069"/>
              <a:gd name="connsiteY9" fmla="*/ 409575 h 1981200"/>
              <a:gd name="connsiteX10" fmla="*/ 476250 w 1543069"/>
              <a:gd name="connsiteY10" fmla="*/ 504825 h 1981200"/>
              <a:gd name="connsiteX11" fmla="*/ 495300 w 1543069"/>
              <a:gd name="connsiteY11" fmla="*/ 666750 h 1981200"/>
              <a:gd name="connsiteX12" fmla="*/ 504825 w 1543069"/>
              <a:gd name="connsiteY12" fmla="*/ 742950 h 1981200"/>
              <a:gd name="connsiteX13" fmla="*/ 523875 w 1543069"/>
              <a:gd name="connsiteY13" fmla="*/ 800100 h 1981200"/>
              <a:gd name="connsiteX14" fmla="*/ 542925 w 1543069"/>
              <a:gd name="connsiteY14" fmla="*/ 876300 h 1981200"/>
              <a:gd name="connsiteX15" fmla="*/ 590550 w 1543069"/>
              <a:gd name="connsiteY15" fmla="*/ 942975 h 1981200"/>
              <a:gd name="connsiteX16" fmla="*/ 619125 w 1543069"/>
              <a:gd name="connsiteY16" fmla="*/ 1057275 h 1981200"/>
              <a:gd name="connsiteX17" fmla="*/ 628650 w 1543069"/>
              <a:gd name="connsiteY17" fmla="*/ 1085850 h 1981200"/>
              <a:gd name="connsiteX18" fmla="*/ 647700 w 1543069"/>
              <a:gd name="connsiteY18" fmla="*/ 1123950 h 1981200"/>
              <a:gd name="connsiteX19" fmla="*/ 666750 w 1543069"/>
              <a:gd name="connsiteY19" fmla="*/ 1200150 h 1981200"/>
              <a:gd name="connsiteX20" fmla="*/ 685800 w 1543069"/>
              <a:gd name="connsiteY20" fmla="*/ 1238250 h 1981200"/>
              <a:gd name="connsiteX21" fmla="*/ 714375 w 1543069"/>
              <a:gd name="connsiteY21" fmla="*/ 1371600 h 1981200"/>
              <a:gd name="connsiteX22" fmla="*/ 733425 w 1543069"/>
              <a:gd name="connsiteY22" fmla="*/ 1428750 h 1981200"/>
              <a:gd name="connsiteX23" fmla="*/ 742950 w 1543069"/>
              <a:gd name="connsiteY23" fmla="*/ 1466850 h 1981200"/>
              <a:gd name="connsiteX24" fmla="*/ 771525 w 1543069"/>
              <a:gd name="connsiteY24" fmla="*/ 1514475 h 1981200"/>
              <a:gd name="connsiteX25" fmla="*/ 809625 w 1543069"/>
              <a:gd name="connsiteY25" fmla="*/ 1581150 h 1981200"/>
              <a:gd name="connsiteX26" fmla="*/ 828675 w 1543069"/>
              <a:gd name="connsiteY26" fmla="*/ 1609725 h 1981200"/>
              <a:gd name="connsiteX27" fmla="*/ 904875 w 1543069"/>
              <a:gd name="connsiteY27" fmla="*/ 1657350 h 1981200"/>
              <a:gd name="connsiteX28" fmla="*/ 962025 w 1543069"/>
              <a:gd name="connsiteY28" fmla="*/ 1695450 h 1981200"/>
              <a:gd name="connsiteX29" fmla="*/ 1009650 w 1543069"/>
              <a:gd name="connsiteY29" fmla="*/ 1714500 h 1981200"/>
              <a:gd name="connsiteX30" fmla="*/ 1038225 w 1543069"/>
              <a:gd name="connsiteY30" fmla="*/ 1733550 h 1981200"/>
              <a:gd name="connsiteX31" fmla="*/ 1076325 w 1543069"/>
              <a:gd name="connsiteY31" fmla="*/ 1752600 h 1981200"/>
              <a:gd name="connsiteX32" fmla="*/ 1143000 w 1543069"/>
              <a:gd name="connsiteY32" fmla="*/ 1790700 h 1981200"/>
              <a:gd name="connsiteX33" fmla="*/ 1171575 w 1543069"/>
              <a:gd name="connsiteY33" fmla="*/ 1800225 h 1981200"/>
              <a:gd name="connsiteX34" fmla="*/ 1285875 w 1543069"/>
              <a:gd name="connsiteY34" fmla="*/ 1866900 h 1981200"/>
              <a:gd name="connsiteX35" fmla="*/ 1343025 w 1543069"/>
              <a:gd name="connsiteY35" fmla="*/ 1895475 h 1981200"/>
              <a:gd name="connsiteX36" fmla="*/ 1371600 w 1543069"/>
              <a:gd name="connsiteY36" fmla="*/ 1914525 h 1981200"/>
              <a:gd name="connsiteX37" fmla="*/ 1409700 w 1543069"/>
              <a:gd name="connsiteY37" fmla="*/ 1924050 h 1981200"/>
              <a:gd name="connsiteX38" fmla="*/ 1476375 w 1543069"/>
              <a:gd name="connsiteY38" fmla="*/ 1952625 h 1981200"/>
              <a:gd name="connsiteX39" fmla="*/ 1543050 w 1543069"/>
              <a:gd name="connsiteY39" fmla="*/ 1981200 h 1981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1543069" h="1981200">
                <a:moveTo>
                  <a:pt x="0" y="0"/>
                </a:moveTo>
                <a:cubicBezTo>
                  <a:pt x="35528" y="21317"/>
                  <a:pt x="54860" y="30695"/>
                  <a:pt x="85725" y="57150"/>
                </a:cubicBezTo>
                <a:cubicBezTo>
                  <a:pt x="139465" y="103213"/>
                  <a:pt x="87836" y="76045"/>
                  <a:pt x="171450" y="123825"/>
                </a:cubicBezTo>
                <a:cubicBezTo>
                  <a:pt x="196106" y="137914"/>
                  <a:pt x="222250" y="149225"/>
                  <a:pt x="247650" y="161925"/>
                </a:cubicBezTo>
                <a:lnTo>
                  <a:pt x="285750" y="180975"/>
                </a:lnTo>
                <a:cubicBezTo>
                  <a:pt x="348884" y="307242"/>
                  <a:pt x="261572" y="148371"/>
                  <a:pt x="333375" y="238125"/>
                </a:cubicBezTo>
                <a:cubicBezTo>
                  <a:pt x="339647" y="245965"/>
                  <a:pt x="338945" y="257472"/>
                  <a:pt x="342900" y="266700"/>
                </a:cubicBezTo>
                <a:cubicBezTo>
                  <a:pt x="348493" y="279751"/>
                  <a:pt x="353697" y="293246"/>
                  <a:pt x="361950" y="304800"/>
                </a:cubicBezTo>
                <a:cubicBezTo>
                  <a:pt x="397059" y="353953"/>
                  <a:pt x="384379" y="311558"/>
                  <a:pt x="409575" y="361950"/>
                </a:cubicBezTo>
                <a:cubicBezTo>
                  <a:pt x="417221" y="377243"/>
                  <a:pt x="421395" y="394081"/>
                  <a:pt x="428625" y="409575"/>
                </a:cubicBezTo>
                <a:cubicBezTo>
                  <a:pt x="443636" y="441742"/>
                  <a:pt x="476250" y="504825"/>
                  <a:pt x="476250" y="504825"/>
                </a:cubicBezTo>
                <a:cubicBezTo>
                  <a:pt x="494424" y="632045"/>
                  <a:pt x="477662" y="508005"/>
                  <a:pt x="495300" y="666750"/>
                </a:cubicBezTo>
                <a:cubicBezTo>
                  <a:pt x="498127" y="692191"/>
                  <a:pt x="499462" y="717921"/>
                  <a:pt x="504825" y="742950"/>
                </a:cubicBezTo>
                <a:cubicBezTo>
                  <a:pt x="509032" y="762585"/>
                  <a:pt x="518358" y="780792"/>
                  <a:pt x="523875" y="800100"/>
                </a:cubicBezTo>
                <a:cubicBezTo>
                  <a:pt x="531068" y="825274"/>
                  <a:pt x="527216" y="855355"/>
                  <a:pt x="542925" y="876300"/>
                </a:cubicBezTo>
                <a:cubicBezTo>
                  <a:pt x="578369" y="923558"/>
                  <a:pt x="562694" y="901191"/>
                  <a:pt x="590550" y="942975"/>
                </a:cubicBezTo>
                <a:cubicBezTo>
                  <a:pt x="603376" y="1019932"/>
                  <a:pt x="593968" y="981803"/>
                  <a:pt x="619125" y="1057275"/>
                </a:cubicBezTo>
                <a:cubicBezTo>
                  <a:pt x="622300" y="1066800"/>
                  <a:pt x="624160" y="1076870"/>
                  <a:pt x="628650" y="1085850"/>
                </a:cubicBezTo>
                <a:cubicBezTo>
                  <a:pt x="635000" y="1098550"/>
                  <a:pt x="642107" y="1110899"/>
                  <a:pt x="647700" y="1123950"/>
                </a:cubicBezTo>
                <a:cubicBezTo>
                  <a:pt x="669085" y="1173848"/>
                  <a:pt x="644387" y="1133062"/>
                  <a:pt x="666750" y="1200150"/>
                </a:cubicBezTo>
                <a:cubicBezTo>
                  <a:pt x="671240" y="1213620"/>
                  <a:pt x="679450" y="1225550"/>
                  <a:pt x="685800" y="1238250"/>
                </a:cubicBezTo>
                <a:cubicBezTo>
                  <a:pt x="696128" y="1300217"/>
                  <a:pt x="695388" y="1305145"/>
                  <a:pt x="714375" y="1371600"/>
                </a:cubicBezTo>
                <a:cubicBezTo>
                  <a:pt x="719892" y="1390908"/>
                  <a:pt x="728555" y="1409269"/>
                  <a:pt x="733425" y="1428750"/>
                </a:cubicBezTo>
                <a:cubicBezTo>
                  <a:pt x="736600" y="1441450"/>
                  <a:pt x="737633" y="1454887"/>
                  <a:pt x="742950" y="1466850"/>
                </a:cubicBezTo>
                <a:cubicBezTo>
                  <a:pt x="750469" y="1483768"/>
                  <a:pt x="763246" y="1497916"/>
                  <a:pt x="771525" y="1514475"/>
                </a:cubicBezTo>
                <a:cubicBezTo>
                  <a:pt x="812743" y="1596912"/>
                  <a:pt x="732852" y="1473667"/>
                  <a:pt x="809625" y="1581150"/>
                </a:cubicBezTo>
                <a:cubicBezTo>
                  <a:pt x="816279" y="1590465"/>
                  <a:pt x="819736" y="1602574"/>
                  <a:pt x="828675" y="1609725"/>
                </a:cubicBezTo>
                <a:cubicBezTo>
                  <a:pt x="852064" y="1628436"/>
                  <a:pt x="879953" y="1640735"/>
                  <a:pt x="904875" y="1657350"/>
                </a:cubicBezTo>
                <a:cubicBezTo>
                  <a:pt x="923925" y="1670050"/>
                  <a:pt x="940767" y="1686947"/>
                  <a:pt x="962025" y="1695450"/>
                </a:cubicBezTo>
                <a:cubicBezTo>
                  <a:pt x="977900" y="1701800"/>
                  <a:pt x="994357" y="1706854"/>
                  <a:pt x="1009650" y="1714500"/>
                </a:cubicBezTo>
                <a:cubicBezTo>
                  <a:pt x="1019889" y="1719620"/>
                  <a:pt x="1028286" y="1727870"/>
                  <a:pt x="1038225" y="1733550"/>
                </a:cubicBezTo>
                <a:cubicBezTo>
                  <a:pt x="1050553" y="1740595"/>
                  <a:pt x="1063860" y="1745801"/>
                  <a:pt x="1076325" y="1752600"/>
                </a:cubicBezTo>
                <a:cubicBezTo>
                  <a:pt x="1098797" y="1764857"/>
                  <a:pt x="1120105" y="1779252"/>
                  <a:pt x="1143000" y="1790700"/>
                </a:cubicBezTo>
                <a:cubicBezTo>
                  <a:pt x="1151980" y="1795190"/>
                  <a:pt x="1162716" y="1795500"/>
                  <a:pt x="1171575" y="1800225"/>
                </a:cubicBezTo>
                <a:cubicBezTo>
                  <a:pt x="1210494" y="1820982"/>
                  <a:pt x="1246423" y="1847174"/>
                  <a:pt x="1285875" y="1866900"/>
                </a:cubicBezTo>
                <a:cubicBezTo>
                  <a:pt x="1304925" y="1876425"/>
                  <a:pt x="1324407" y="1885132"/>
                  <a:pt x="1343025" y="1895475"/>
                </a:cubicBezTo>
                <a:cubicBezTo>
                  <a:pt x="1353032" y="1901034"/>
                  <a:pt x="1361078" y="1910016"/>
                  <a:pt x="1371600" y="1914525"/>
                </a:cubicBezTo>
                <a:cubicBezTo>
                  <a:pt x="1383632" y="1919682"/>
                  <a:pt x="1397397" y="1919576"/>
                  <a:pt x="1409700" y="1924050"/>
                </a:cubicBezTo>
                <a:cubicBezTo>
                  <a:pt x="1432424" y="1932313"/>
                  <a:pt x="1453604" y="1944492"/>
                  <a:pt x="1476375" y="1952625"/>
                </a:cubicBezTo>
                <a:cubicBezTo>
                  <a:pt x="1546103" y="1977528"/>
                  <a:pt x="1543050" y="1947877"/>
                  <a:pt x="1543050" y="198120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フリーフォーム: 図形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11638544" y="26050875"/>
            <a:ext cx="45719" cy="485775"/>
          </a:xfrm>
          <a:custGeom>
            <a:avLst/>
            <a:gdLst>
              <a:gd name="connsiteX0" fmla="*/ 10530 w 29580"/>
              <a:gd name="connsiteY0" fmla="*/ 0 h 552450"/>
              <a:gd name="connsiteX1" fmla="*/ 20055 w 29580"/>
              <a:gd name="connsiteY1" fmla="*/ 228600 h 552450"/>
              <a:gd name="connsiteX2" fmla="*/ 29580 w 29580"/>
              <a:gd name="connsiteY2" fmla="*/ 266700 h 552450"/>
              <a:gd name="connsiteX3" fmla="*/ 20055 w 29580"/>
              <a:gd name="connsiteY3" fmla="*/ 390525 h 552450"/>
              <a:gd name="connsiteX4" fmla="*/ 1005 w 29580"/>
              <a:gd name="connsiteY4" fmla="*/ 457200 h 552450"/>
              <a:gd name="connsiteX5" fmla="*/ 1005 w 29580"/>
              <a:gd name="connsiteY5" fmla="*/ 552450 h 5524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9580" h="552450">
                <a:moveTo>
                  <a:pt x="10530" y="0"/>
                </a:moveTo>
                <a:cubicBezTo>
                  <a:pt x="13705" y="76200"/>
                  <a:pt x="14621" y="152528"/>
                  <a:pt x="20055" y="228600"/>
                </a:cubicBezTo>
                <a:cubicBezTo>
                  <a:pt x="20988" y="241658"/>
                  <a:pt x="29580" y="253609"/>
                  <a:pt x="29580" y="266700"/>
                </a:cubicBezTo>
                <a:cubicBezTo>
                  <a:pt x="29580" y="308097"/>
                  <a:pt x="25190" y="349448"/>
                  <a:pt x="20055" y="390525"/>
                </a:cubicBezTo>
                <a:cubicBezTo>
                  <a:pt x="10291" y="468634"/>
                  <a:pt x="7879" y="360968"/>
                  <a:pt x="1005" y="457200"/>
                </a:cubicBezTo>
                <a:cubicBezTo>
                  <a:pt x="-1257" y="488869"/>
                  <a:pt x="1005" y="520700"/>
                  <a:pt x="1005" y="55245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8" name="フリーフォーム: 図形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2467287" y="26841450"/>
            <a:ext cx="10463" cy="333375"/>
          </a:xfrm>
          <a:custGeom>
            <a:avLst/>
            <a:gdLst>
              <a:gd name="connsiteX0" fmla="*/ 10463 w 10463"/>
              <a:gd name="connsiteY0" fmla="*/ 0 h 333375"/>
              <a:gd name="connsiteX1" fmla="*/ 938 w 10463"/>
              <a:gd name="connsiteY1" fmla="*/ 333375 h 3333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0463" h="333375">
                <a:moveTo>
                  <a:pt x="10463" y="0"/>
                </a:moveTo>
                <a:cubicBezTo>
                  <a:pt x="-4419" y="193469"/>
                  <a:pt x="938" y="82428"/>
                  <a:pt x="938" y="333375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1" name="楕円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2306300" y="26203275"/>
            <a:ext cx="5238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13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52" name="楕円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1734800" y="25527000"/>
            <a:ext cx="5238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12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55" name="楕円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9515475" y="24822150"/>
            <a:ext cx="5238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14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56" name="楕円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1839575" y="27851100"/>
            <a:ext cx="52387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15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142875</xdr:colOff>
      <xdr:row>8</xdr:row>
      <xdr:rowOff>76200</xdr:rowOff>
    </xdr:from>
    <xdr:to>
      <xdr:col>1</xdr:col>
      <xdr:colOff>5810250</xdr:colOff>
      <xdr:row>8</xdr:row>
      <xdr:rowOff>4629150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/>
      </xdr:nvGrpSpPr>
      <xdr:grpSpPr>
        <a:xfrm>
          <a:off x="828675" y="32171640"/>
          <a:ext cx="5667375" cy="4552950"/>
          <a:chOff x="8029575" y="30194250"/>
          <a:chExt cx="6011586" cy="4286151"/>
        </a:xfrm>
      </xdr:grpSpPr>
      <xdr:pic>
        <xdr:nvPicPr>
          <xdr:cNvPr id="58" name="図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029575" y="30194250"/>
            <a:ext cx="6011586" cy="4286151"/>
          </a:xfrm>
          <a:prstGeom prst="rect">
            <a:avLst/>
          </a:prstGeom>
        </xdr:spPr>
      </xdr:pic>
      <xdr:sp macro="" textlink="">
        <xdr:nvSpPr>
          <xdr:cNvPr id="59" name="フリーフォーム: 図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0144125" y="32527875"/>
            <a:ext cx="1809750" cy="276225"/>
          </a:xfrm>
          <a:custGeom>
            <a:avLst/>
            <a:gdLst>
              <a:gd name="connsiteX0" fmla="*/ 0 w 1809750"/>
              <a:gd name="connsiteY0" fmla="*/ 0 h 276225"/>
              <a:gd name="connsiteX1" fmla="*/ 171450 w 1809750"/>
              <a:gd name="connsiteY1" fmla="*/ 28575 h 276225"/>
              <a:gd name="connsiteX2" fmla="*/ 323850 w 1809750"/>
              <a:gd name="connsiteY2" fmla="*/ 57150 h 276225"/>
              <a:gd name="connsiteX3" fmla="*/ 457200 w 1809750"/>
              <a:gd name="connsiteY3" fmla="*/ 85725 h 276225"/>
              <a:gd name="connsiteX4" fmla="*/ 571500 w 1809750"/>
              <a:gd name="connsiteY4" fmla="*/ 95250 h 276225"/>
              <a:gd name="connsiteX5" fmla="*/ 752475 w 1809750"/>
              <a:gd name="connsiteY5" fmla="*/ 123825 h 276225"/>
              <a:gd name="connsiteX6" fmla="*/ 809625 w 1809750"/>
              <a:gd name="connsiteY6" fmla="*/ 142875 h 276225"/>
              <a:gd name="connsiteX7" fmla="*/ 1019175 w 1809750"/>
              <a:gd name="connsiteY7" fmla="*/ 171450 h 276225"/>
              <a:gd name="connsiteX8" fmla="*/ 1343025 w 1809750"/>
              <a:gd name="connsiteY8" fmla="*/ 257175 h 276225"/>
              <a:gd name="connsiteX9" fmla="*/ 1809750 w 1809750"/>
              <a:gd name="connsiteY9" fmla="*/ 276225 h 2762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809750" h="276225">
                <a:moveTo>
                  <a:pt x="0" y="0"/>
                </a:moveTo>
                <a:cubicBezTo>
                  <a:pt x="125060" y="25012"/>
                  <a:pt x="-62490" y="-11759"/>
                  <a:pt x="171450" y="28575"/>
                </a:cubicBezTo>
                <a:cubicBezTo>
                  <a:pt x="222384" y="37357"/>
                  <a:pt x="273168" y="47014"/>
                  <a:pt x="323850" y="57150"/>
                </a:cubicBezTo>
                <a:cubicBezTo>
                  <a:pt x="368426" y="66065"/>
                  <a:pt x="412270" y="78813"/>
                  <a:pt x="457200" y="85725"/>
                </a:cubicBezTo>
                <a:cubicBezTo>
                  <a:pt x="494987" y="91538"/>
                  <a:pt x="533400" y="92075"/>
                  <a:pt x="571500" y="95250"/>
                </a:cubicBezTo>
                <a:cubicBezTo>
                  <a:pt x="975907" y="185118"/>
                  <a:pt x="314669" y="41736"/>
                  <a:pt x="752475" y="123825"/>
                </a:cubicBezTo>
                <a:cubicBezTo>
                  <a:pt x="772212" y="127526"/>
                  <a:pt x="789857" y="139345"/>
                  <a:pt x="809625" y="142875"/>
                </a:cubicBezTo>
                <a:cubicBezTo>
                  <a:pt x="879024" y="155268"/>
                  <a:pt x="950243" y="156679"/>
                  <a:pt x="1019175" y="171450"/>
                </a:cubicBezTo>
                <a:cubicBezTo>
                  <a:pt x="1128364" y="194848"/>
                  <a:pt x="1231387" y="254579"/>
                  <a:pt x="1343025" y="257175"/>
                </a:cubicBezTo>
                <a:cubicBezTo>
                  <a:pt x="1771908" y="267149"/>
                  <a:pt x="1617896" y="244249"/>
                  <a:pt x="1809750" y="276225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楕円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1353799" y="32918400"/>
            <a:ext cx="605709" cy="451788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16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342900</xdr:colOff>
      <xdr:row>9</xdr:row>
      <xdr:rowOff>371475</xdr:rowOff>
    </xdr:from>
    <xdr:to>
      <xdr:col>1</xdr:col>
      <xdr:colOff>5275755</xdr:colOff>
      <xdr:row>9</xdr:row>
      <xdr:rowOff>4237332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1028700" y="37290375"/>
          <a:ext cx="4932855" cy="3865857"/>
          <a:chOff x="8877300" y="38128575"/>
          <a:chExt cx="4932855" cy="3865857"/>
        </a:xfrm>
      </xdr:grpSpPr>
      <xdr:pic>
        <xdr:nvPicPr>
          <xdr:cNvPr id="64" name="図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8877300" y="38128575"/>
            <a:ext cx="4932855" cy="3865857"/>
          </a:xfrm>
          <a:prstGeom prst="rect">
            <a:avLst/>
          </a:prstGeom>
        </xdr:spPr>
      </xdr:pic>
      <xdr:sp macro="" textlink="">
        <xdr:nvSpPr>
          <xdr:cNvPr id="65" name="楕円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1744325" y="40528875"/>
            <a:ext cx="533400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17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67" name="フリーフォーム: 図形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1553825" y="39757350"/>
            <a:ext cx="2181225" cy="1390650"/>
          </a:xfrm>
          <a:custGeom>
            <a:avLst/>
            <a:gdLst>
              <a:gd name="connsiteX0" fmla="*/ 2181225 w 2181225"/>
              <a:gd name="connsiteY0" fmla="*/ 1390650 h 1390650"/>
              <a:gd name="connsiteX1" fmla="*/ 2133600 w 2181225"/>
              <a:gd name="connsiteY1" fmla="*/ 1371600 h 1390650"/>
              <a:gd name="connsiteX2" fmla="*/ 2105025 w 2181225"/>
              <a:gd name="connsiteY2" fmla="*/ 1362075 h 1390650"/>
              <a:gd name="connsiteX3" fmla="*/ 2038350 w 2181225"/>
              <a:gd name="connsiteY3" fmla="*/ 1333500 h 1390650"/>
              <a:gd name="connsiteX4" fmla="*/ 1933575 w 2181225"/>
              <a:gd name="connsiteY4" fmla="*/ 1314450 h 1390650"/>
              <a:gd name="connsiteX5" fmla="*/ 1847850 w 2181225"/>
              <a:gd name="connsiteY5" fmla="*/ 1295400 h 1390650"/>
              <a:gd name="connsiteX6" fmla="*/ 1790700 w 2181225"/>
              <a:gd name="connsiteY6" fmla="*/ 1285875 h 1390650"/>
              <a:gd name="connsiteX7" fmla="*/ 1752600 w 2181225"/>
              <a:gd name="connsiteY7" fmla="*/ 1266825 h 1390650"/>
              <a:gd name="connsiteX8" fmla="*/ 1714500 w 2181225"/>
              <a:gd name="connsiteY8" fmla="*/ 1257300 h 1390650"/>
              <a:gd name="connsiteX9" fmla="*/ 1685925 w 2181225"/>
              <a:gd name="connsiteY9" fmla="*/ 1238250 h 1390650"/>
              <a:gd name="connsiteX10" fmla="*/ 1628775 w 2181225"/>
              <a:gd name="connsiteY10" fmla="*/ 1219200 h 1390650"/>
              <a:gd name="connsiteX11" fmla="*/ 1552575 w 2181225"/>
              <a:gd name="connsiteY11" fmla="*/ 1181100 h 1390650"/>
              <a:gd name="connsiteX12" fmla="*/ 1514475 w 2181225"/>
              <a:gd name="connsiteY12" fmla="*/ 1162050 h 1390650"/>
              <a:gd name="connsiteX13" fmla="*/ 1457325 w 2181225"/>
              <a:gd name="connsiteY13" fmla="*/ 1133475 h 1390650"/>
              <a:gd name="connsiteX14" fmla="*/ 1438275 w 2181225"/>
              <a:gd name="connsiteY14" fmla="*/ 1104900 h 1390650"/>
              <a:gd name="connsiteX15" fmla="*/ 1314450 w 2181225"/>
              <a:gd name="connsiteY15" fmla="*/ 1019175 h 1390650"/>
              <a:gd name="connsiteX16" fmla="*/ 1276350 w 2181225"/>
              <a:gd name="connsiteY16" fmla="*/ 990600 h 1390650"/>
              <a:gd name="connsiteX17" fmla="*/ 1247775 w 2181225"/>
              <a:gd name="connsiteY17" fmla="*/ 971550 h 1390650"/>
              <a:gd name="connsiteX18" fmla="*/ 1200150 w 2181225"/>
              <a:gd name="connsiteY18" fmla="*/ 933450 h 1390650"/>
              <a:gd name="connsiteX19" fmla="*/ 1133475 w 2181225"/>
              <a:gd name="connsiteY19" fmla="*/ 866775 h 1390650"/>
              <a:gd name="connsiteX20" fmla="*/ 1066800 w 2181225"/>
              <a:gd name="connsiteY20" fmla="*/ 809625 h 1390650"/>
              <a:gd name="connsiteX21" fmla="*/ 1038225 w 2181225"/>
              <a:gd name="connsiteY21" fmla="*/ 790575 h 1390650"/>
              <a:gd name="connsiteX22" fmla="*/ 990600 w 2181225"/>
              <a:gd name="connsiteY22" fmla="*/ 742950 h 1390650"/>
              <a:gd name="connsiteX23" fmla="*/ 962025 w 2181225"/>
              <a:gd name="connsiteY23" fmla="*/ 723900 h 1390650"/>
              <a:gd name="connsiteX24" fmla="*/ 923925 w 2181225"/>
              <a:gd name="connsiteY24" fmla="*/ 695325 h 1390650"/>
              <a:gd name="connsiteX25" fmla="*/ 866775 w 2181225"/>
              <a:gd name="connsiteY25" fmla="*/ 657225 h 1390650"/>
              <a:gd name="connsiteX26" fmla="*/ 809625 w 2181225"/>
              <a:gd name="connsiteY26" fmla="*/ 609600 h 1390650"/>
              <a:gd name="connsiteX27" fmla="*/ 771525 w 2181225"/>
              <a:gd name="connsiteY27" fmla="*/ 590550 h 1390650"/>
              <a:gd name="connsiteX28" fmla="*/ 742950 w 2181225"/>
              <a:gd name="connsiteY28" fmla="*/ 561975 h 1390650"/>
              <a:gd name="connsiteX29" fmla="*/ 685800 w 2181225"/>
              <a:gd name="connsiteY29" fmla="*/ 523875 h 1390650"/>
              <a:gd name="connsiteX30" fmla="*/ 647700 w 2181225"/>
              <a:gd name="connsiteY30" fmla="*/ 476250 h 1390650"/>
              <a:gd name="connsiteX31" fmla="*/ 590550 w 2181225"/>
              <a:gd name="connsiteY31" fmla="*/ 428625 h 1390650"/>
              <a:gd name="connsiteX32" fmla="*/ 542925 w 2181225"/>
              <a:gd name="connsiteY32" fmla="*/ 390525 h 1390650"/>
              <a:gd name="connsiteX33" fmla="*/ 523875 w 2181225"/>
              <a:gd name="connsiteY33" fmla="*/ 361950 h 1390650"/>
              <a:gd name="connsiteX34" fmla="*/ 485775 w 2181225"/>
              <a:gd name="connsiteY34" fmla="*/ 342900 h 1390650"/>
              <a:gd name="connsiteX35" fmla="*/ 438150 w 2181225"/>
              <a:gd name="connsiteY35" fmla="*/ 314325 h 1390650"/>
              <a:gd name="connsiteX36" fmla="*/ 381000 w 2181225"/>
              <a:gd name="connsiteY36" fmla="*/ 266700 h 1390650"/>
              <a:gd name="connsiteX37" fmla="*/ 352425 w 2181225"/>
              <a:gd name="connsiteY37" fmla="*/ 247650 h 1390650"/>
              <a:gd name="connsiteX38" fmla="*/ 266700 w 2181225"/>
              <a:gd name="connsiteY38" fmla="*/ 161925 h 1390650"/>
              <a:gd name="connsiteX39" fmla="*/ 142875 w 2181225"/>
              <a:gd name="connsiteY39" fmla="*/ 76200 h 1390650"/>
              <a:gd name="connsiteX40" fmla="*/ 85725 w 2181225"/>
              <a:gd name="connsiteY40" fmla="*/ 28575 h 1390650"/>
              <a:gd name="connsiteX41" fmla="*/ 28575 w 2181225"/>
              <a:gd name="connsiteY41" fmla="*/ 9525 h 1390650"/>
              <a:gd name="connsiteX42" fmla="*/ 0 w 2181225"/>
              <a:gd name="connsiteY42" fmla="*/ 0 h 1390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</a:cxnLst>
            <a:rect l="l" t="t" r="r" b="b"/>
            <a:pathLst>
              <a:path w="2181225" h="1390650">
                <a:moveTo>
                  <a:pt x="2181225" y="1390650"/>
                </a:moveTo>
                <a:cubicBezTo>
                  <a:pt x="2165350" y="1384300"/>
                  <a:pt x="2149609" y="1377603"/>
                  <a:pt x="2133600" y="1371600"/>
                </a:cubicBezTo>
                <a:cubicBezTo>
                  <a:pt x="2124199" y="1368075"/>
                  <a:pt x="2114253" y="1366030"/>
                  <a:pt x="2105025" y="1362075"/>
                </a:cubicBezTo>
                <a:cubicBezTo>
                  <a:pt x="2054225" y="1340304"/>
                  <a:pt x="2083026" y="1346264"/>
                  <a:pt x="2038350" y="1333500"/>
                </a:cubicBezTo>
                <a:cubicBezTo>
                  <a:pt x="1987147" y="1318871"/>
                  <a:pt x="1998328" y="1325242"/>
                  <a:pt x="1933575" y="1314450"/>
                </a:cubicBezTo>
                <a:cubicBezTo>
                  <a:pt x="1833763" y="1297815"/>
                  <a:pt x="1933475" y="1312525"/>
                  <a:pt x="1847850" y="1295400"/>
                </a:cubicBezTo>
                <a:cubicBezTo>
                  <a:pt x="1828912" y="1291612"/>
                  <a:pt x="1809750" y="1289050"/>
                  <a:pt x="1790700" y="1285875"/>
                </a:cubicBezTo>
                <a:cubicBezTo>
                  <a:pt x="1778000" y="1279525"/>
                  <a:pt x="1765895" y="1271811"/>
                  <a:pt x="1752600" y="1266825"/>
                </a:cubicBezTo>
                <a:cubicBezTo>
                  <a:pt x="1740343" y="1262228"/>
                  <a:pt x="1726532" y="1262457"/>
                  <a:pt x="1714500" y="1257300"/>
                </a:cubicBezTo>
                <a:cubicBezTo>
                  <a:pt x="1703978" y="1252791"/>
                  <a:pt x="1696386" y="1242899"/>
                  <a:pt x="1685925" y="1238250"/>
                </a:cubicBezTo>
                <a:cubicBezTo>
                  <a:pt x="1667575" y="1230095"/>
                  <a:pt x="1647232" y="1227110"/>
                  <a:pt x="1628775" y="1219200"/>
                </a:cubicBezTo>
                <a:cubicBezTo>
                  <a:pt x="1602673" y="1208013"/>
                  <a:pt x="1577975" y="1193800"/>
                  <a:pt x="1552575" y="1181100"/>
                </a:cubicBezTo>
                <a:cubicBezTo>
                  <a:pt x="1539875" y="1174750"/>
                  <a:pt x="1527945" y="1166540"/>
                  <a:pt x="1514475" y="1162050"/>
                </a:cubicBezTo>
                <a:cubicBezTo>
                  <a:pt x="1475040" y="1148905"/>
                  <a:pt x="1494254" y="1158094"/>
                  <a:pt x="1457325" y="1133475"/>
                </a:cubicBezTo>
                <a:cubicBezTo>
                  <a:pt x="1450975" y="1123950"/>
                  <a:pt x="1446370" y="1112995"/>
                  <a:pt x="1438275" y="1104900"/>
                </a:cubicBezTo>
                <a:cubicBezTo>
                  <a:pt x="1392362" y="1058987"/>
                  <a:pt x="1370907" y="1061518"/>
                  <a:pt x="1314450" y="1019175"/>
                </a:cubicBezTo>
                <a:cubicBezTo>
                  <a:pt x="1301750" y="1009650"/>
                  <a:pt x="1289268" y="999827"/>
                  <a:pt x="1276350" y="990600"/>
                </a:cubicBezTo>
                <a:cubicBezTo>
                  <a:pt x="1267035" y="983946"/>
                  <a:pt x="1256933" y="978419"/>
                  <a:pt x="1247775" y="971550"/>
                </a:cubicBezTo>
                <a:cubicBezTo>
                  <a:pt x="1231511" y="959352"/>
                  <a:pt x="1215136" y="947187"/>
                  <a:pt x="1200150" y="933450"/>
                </a:cubicBezTo>
                <a:cubicBezTo>
                  <a:pt x="1176981" y="912211"/>
                  <a:pt x="1158620" y="885634"/>
                  <a:pt x="1133475" y="866775"/>
                </a:cubicBezTo>
                <a:cubicBezTo>
                  <a:pt x="990788" y="759760"/>
                  <a:pt x="1186201" y="909126"/>
                  <a:pt x="1066800" y="809625"/>
                </a:cubicBezTo>
                <a:cubicBezTo>
                  <a:pt x="1058006" y="802296"/>
                  <a:pt x="1046840" y="798113"/>
                  <a:pt x="1038225" y="790575"/>
                </a:cubicBezTo>
                <a:cubicBezTo>
                  <a:pt x="1021329" y="775791"/>
                  <a:pt x="1007496" y="757734"/>
                  <a:pt x="990600" y="742950"/>
                </a:cubicBezTo>
                <a:cubicBezTo>
                  <a:pt x="981985" y="735412"/>
                  <a:pt x="971340" y="730554"/>
                  <a:pt x="962025" y="723900"/>
                </a:cubicBezTo>
                <a:cubicBezTo>
                  <a:pt x="949107" y="714673"/>
                  <a:pt x="936930" y="704429"/>
                  <a:pt x="923925" y="695325"/>
                </a:cubicBezTo>
                <a:cubicBezTo>
                  <a:pt x="905168" y="682195"/>
                  <a:pt x="882964" y="673414"/>
                  <a:pt x="866775" y="657225"/>
                </a:cubicBezTo>
                <a:cubicBezTo>
                  <a:pt x="840508" y="630958"/>
                  <a:pt x="840567" y="627281"/>
                  <a:pt x="809625" y="609600"/>
                </a:cubicBezTo>
                <a:cubicBezTo>
                  <a:pt x="797297" y="602555"/>
                  <a:pt x="783079" y="598803"/>
                  <a:pt x="771525" y="590550"/>
                </a:cubicBezTo>
                <a:cubicBezTo>
                  <a:pt x="760564" y="582720"/>
                  <a:pt x="753583" y="570245"/>
                  <a:pt x="742950" y="561975"/>
                </a:cubicBezTo>
                <a:cubicBezTo>
                  <a:pt x="724878" y="547919"/>
                  <a:pt x="700103" y="541753"/>
                  <a:pt x="685800" y="523875"/>
                </a:cubicBezTo>
                <a:cubicBezTo>
                  <a:pt x="673100" y="508000"/>
                  <a:pt x="662075" y="490625"/>
                  <a:pt x="647700" y="476250"/>
                </a:cubicBezTo>
                <a:cubicBezTo>
                  <a:pt x="630165" y="458715"/>
                  <a:pt x="608085" y="446160"/>
                  <a:pt x="590550" y="428625"/>
                </a:cubicBezTo>
                <a:cubicBezTo>
                  <a:pt x="547466" y="385541"/>
                  <a:pt x="598555" y="409068"/>
                  <a:pt x="542925" y="390525"/>
                </a:cubicBezTo>
                <a:cubicBezTo>
                  <a:pt x="536575" y="381000"/>
                  <a:pt x="532669" y="369279"/>
                  <a:pt x="523875" y="361950"/>
                </a:cubicBezTo>
                <a:cubicBezTo>
                  <a:pt x="512967" y="352860"/>
                  <a:pt x="498187" y="349796"/>
                  <a:pt x="485775" y="342900"/>
                </a:cubicBezTo>
                <a:cubicBezTo>
                  <a:pt x="469591" y="333909"/>
                  <a:pt x="453122" y="325214"/>
                  <a:pt x="438150" y="314325"/>
                </a:cubicBezTo>
                <a:cubicBezTo>
                  <a:pt x="418095" y="299740"/>
                  <a:pt x="400574" y="281924"/>
                  <a:pt x="381000" y="266700"/>
                </a:cubicBezTo>
                <a:cubicBezTo>
                  <a:pt x="371964" y="259672"/>
                  <a:pt x="361461" y="254678"/>
                  <a:pt x="352425" y="247650"/>
                </a:cubicBezTo>
                <a:cubicBezTo>
                  <a:pt x="198601" y="128009"/>
                  <a:pt x="364235" y="259460"/>
                  <a:pt x="266700" y="161925"/>
                </a:cubicBezTo>
                <a:cubicBezTo>
                  <a:pt x="162095" y="57320"/>
                  <a:pt x="242039" y="142309"/>
                  <a:pt x="142875" y="76200"/>
                </a:cubicBezTo>
                <a:cubicBezTo>
                  <a:pt x="122242" y="62445"/>
                  <a:pt x="107145" y="41070"/>
                  <a:pt x="85725" y="28575"/>
                </a:cubicBezTo>
                <a:cubicBezTo>
                  <a:pt x="68380" y="18457"/>
                  <a:pt x="47625" y="15875"/>
                  <a:pt x="28575" y="9525"/>
                </a:cubicBezTo>
                <a:lnTo>
                  <a:pt x="0" y="0"/>
                </a:ln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59836</xdr:colOff>
      <xdr:row>12</xdr:row>
      <xdr:rowOff>1584683</xdr:rowOff>
    </xdr:from>
    <xdr:to>
      <xdr:col>2</xdr:col>
      <xdr:colOff>465042</xdr:colOff>
      <xdr:row>12</xdr:row>
      <xdr:rowOff>1950545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641465" y="53004085"/>
          <a:ext cx="405130" cy="365760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18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85726</xdr:colOff>
      <xdr:row>10</xdr:row>
      <xdr:rowOff>333375</xdr:rowOff>
    </xdr:from>
    <xdr:to>
      <xdr:col>1</xdr:col>
      <xdr:colOff>5686425</xdr:colOff>
      <xdr:row>10</xdr:row>
      <xdr:rowOff>4391025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771526" y="42075735"/>
          <a:ext cx="5600699" cy="4057650"/>
          <a:chOff x="9382125" y="39147750"/>
          <a:chExt cx="6056683" cy="4057650"/>
        </a:xfrm>
      </xdr:grpSpPr>
      <xdr:pic>
        <xdr:nvPicPr>
          <xdr:cNvPr id="72" name="図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rcRect l="9134" t="15647" b="7734"/>
          <a:stretch>
            <a:fillRect/>
          </a:stretch>
        </xdr:blipFill>
        <xdr:spPr>
          <a:xfrm>
            <a:off x="9382125" y="39147750"/>
            <a:ext cx="6056683" cy="4057650"/>
          </a:xfrm>
          <a:prstGeom prst="rect">
            <a:avLst/>
          </a:prstGeom>
        </xdr:spPr>
      </xdr:pic>
      <xdr:sp macro="" textlink="">
        <xdr:nvSpPr>
          <xdr:cNvPr id="73" name="楕円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1020424" y="40852725"/>
            <a:ext cx="619125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18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254544</xdr:colOff>
      <xdr:row>11</xdr:row>
      <xdr:rowOff>19050</xdr:rowOff>
    </xdr:from>
    <xdr:to>
      <xdr:col>1</xdr:col>
      <xdr:colOff>5553075</xdr:colOff>
      <xdr:row>11</xdr:row>
      <xdr:rowOff>4737407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940344" y="46584870"/>
          <a:ext cx="5298531" cy="4718357"/>
          <a:chOff x="9255669" y="43300650"/>
          <a:chExt cx="5298531" cy="4718357"/>
        </a:xfrm>
      </xdr:grpSpPr>
      <xdr:pic>
        <xdr:nvPicPr>
          <xdr:cNvPr id="75" name="図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9255669" y="43300650"/>
            <a:ext cx="5298531" cy="4718357"/>
          </a:xfrm>
          <a:prstGeom prst="rect">
            <a:avLst/>
          </a:prstGeom>
        </xdr:spPr>
      </xdr:pic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1801475" y="44243625"/>
            <a:ext cx="533400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19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77" name="楕円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12239625" y="46482000"/>
            <a:ext cx="533400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20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  <xdr:sp macro="" textlink="">
        <xdr:nvSpPr>
          <xdr:cNvPr id="79" name="フリーフォーム: 図形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11220450" y="44118863"/>
            <a:ext cx="704850" cy="286687"/>
          </a:xfrm>
          <a:custGeom>
            <a:avLst/>
            <a:gdLst>
              <a:gd name="connsiteX0" fmla="*/ 0 w 704850"/>
              <a:gd name="connsiteY0" fmla="*/ 286687 h 286687"/>
              <a:gd name="connsiteX1" fmla="*/ 57150 w 704850"/>
              <a:gd name="connsiteY1" fmla="*/ 277162 h 286687"/>
              <a:gd name="connsiteX2" fmla="*/ 114300 w 704850"/>
              <a:gd name="connsiteY2" fmla="*/ 239062 h 286687"/>
              <a:gd name="connsiteX3" fmla="*/ 152400 w 704850"/>
              <a:gd name="connsiteY3" fmla="*/ 229537 h 286687"/>
              <a:gd name="connsiteX4" fmla="*/ 200025 w 704850"/>
              <a:gd name="connsiteY4" fmla="*/ 200962 h 286687"/>
              <a:gd name="connsiteX5" fmla="*/ 228600 w 704850"/>
              <a:gd name="connsiteY5" fmla="*/ 181912 h 286687"/>
              <a:gd name="connsiteX6" fmla="*/ 257175 w 704850"/>
              <a:gd name="connsiteY6" fmla="*/ 172387 h 286687"/>
              <a:gd name="connsiteX7" fmla="*/ 323850 w 704850"/>
              <a:gd name="connsiteY7" fmla="*/ 153337 h 286687"/>
              <a:gd name="connsiteX8" fmla="*/ 352425 w 704850"/>
              <a:gd name="connsiteY8" fmla="*/ 124762 h 286687"/>
              <a:gd name="connsiteX9" fmla="*/ 466725 w 704850"/>
              <a:gd name="connsiteY9" fmla="*/ 77137 h 286687"/>
              <a:gd name="connsiteX10" fmla="*/ 495300 w 704850"/>
              <a:gd name="connsiteY10" fmla="*/ 48562 h 286687"/>
              <a:gd name="connsiteX11" fmla="*/ 523875 w 704850"/>
              <a:gd name="connsiteY11" fmla="*/ 39037 h 286687"/>
              <a:gd name="connsiteX12" fmla="*/ 628650 w 704850"/>
              <a:gd name="connsiteY12" fmla="*/ 937 h 286687"/>
              <a:gd name="connsiteX13" fmla="*/ 704850 w 704850"/>
              <a:gd name="connsiteY13" fmla="*/ 937 h 28668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704850" h="286687">
                <a:moveTo>
                  <a:pt x="0" y="286687"/>
                </a:moveTo>
                <a:cubicBezTo>
                  <a:pt x="19050" y="283512"/>
                  <a:pt x="39323" y="284590"/>
                  <a:pt x="57150" y="277162"/>
                </a:cubicBezTo>
                <a:cubicBezTo>
                  <a:pt x="78284" y="268356"/>
                  <a:pt x="92088" y="244615"/>
                  <a:pt x="114300" y="239062"/>
                </a:cubicBezTo>
                <a:lnTo>
                  <a:pt x="152400" y="229537"/>
                </a:lnTo>
                <a:cubicBezTo>
                  <a:pt x="168275" y="220012"/>
                  <a:pt x="184326" y="210774"/>
                  <a:pt x="200025" y="200962"/>
                </a:cubicBezTo>
                <a:cubicBezTo>
                  <a:pt x="209733" y="194895"/>
                  <a:pt x="218361" y="187032"/>
                  <a:pt x="228600" y="181912"/>
                </a:cubicBezTo>
                <a:cubicBezTo>
                  <a:pt x="237580" y="177422"/>
                  <a:pt x="247558" y="175272"/>
                  <a:pt x="257175" y="172387"/>
                </a:cubicBezTo>
                <a:cubicBezTo>
                  <a:pt x="279315" y="165745"/>
                  <a:pt x="301625" y="159687"/>
                  <a:pt x="323850" y="153337"/>
                </a:cubicBezTo>
                <a:cubicBezTo>
                  <a:pt x="333375" y="143812"/>
                  <a:pt x="340650" y="131304"/>
                  <a:pt x="352425" y="124762"/>
                </a:cubicBezTo>
                <a:cubicBezTo>
                  <a:pt x="478269" y="54848"/>
                  <a:pt x="340184" y="161497"/>
                  <a:pt x="466725" y="77137"/>
                </a:cubicBezTo>
                <a:cubicBezTo>
                  <a:pt x="477933" y="69665"/>
                  <a:pt x="484092" y="56034"/>
                  <a:pt x="495300" y="48562"/>
                </a:cubicBezTo>
                <a:cubicBezTo>
                  <a:pt x="503654" y="42993"/>
                  <a:pt x="514553" y="42766"/>
                  <a:pt x="523875" y="39037"/>
                </a:cubicBezTo>
                <a:cubicBezTo>
                  <a:pt x="549840" y="28651"/>
                  <a:pt x="595646" y="3687"/>
                  <a:pt x="628650" y="937"/>
                </a:cubicBezTo>
                <a:cubicBezTo>
                  <a:pt x="653962" y="-1172"/>
                  <a:pt x="679450" y="937"/>
                  <a:pt x="704850" y="937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0" name="フリーフォーム: 図形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11420475" y="44072175"/>
            <a:ext cx="247650" cy="476250"/>
          </a:xfrm>
          <a:custGeom>
            <a:avLst/>
            <a:gdLst>
              <a:gd name="connsiteX0" fmla="*/ 0 w 247650"/>
              <a:gd name="connsiteY0" fmla="*/ 0 h 476250"/>
              <a:gd name="connsiteX1" fmla="*/ 9525 w 247650"/>
              <a:gd name="connsiteY1" fmla="*/ 47625 h 476250"/>
              <a:gd name="connsiteX2" fmla="*/ 28575 w 247650"/>
              <a:gd name="connsiteY2" fmla="*/ 76200 h 476250"/>
              <a:gd name="connsiteX3" fmla="*/ 57150 w 247650"/>
              <a:gd name="connsiteY3" fmla="*/ 123825 h 476250"/>
              <a:gd name="connsiteX4" fmla="*/ 76200 w 247650"/>
              <a:gd name="connsiteY4" fmla="*/ 152400 h 476250"/>
              <a:gd name="connsiteX5" fmla="*/ 95250 w 247650"/>
              <a:gd name="connsiteY5" fmla="*/ 219075 h 476250"/>
              <a:gd name="connsiteX6" fmla="*/ 142875 w 247650"/>
              <a:gd name="connsiteY6" fmla="*/ 285750 h 476250"/>
              <a:gd name="connsiteX7" fmla="*/ 152400 w 247650"/>
              <a:gd name="connsiteY7" fmla="*/ 314325 h 476250"/>
              <a:gd name="connsiteX8" fmla="*/ 171450 w 247650"/>
              <a:gd name="connsiteY8" fmla="*/ 342900 h 476250"/>
              <a:gd name="connsiteX9" fmla="*/ 200025 w 247650"/>
              <a:gd name="connsiteY9" fmla="*/ 390525 h 476250"/>
              <a:gd name="connsiteX10" fmla="*/ 238125 w 247650"/>
              <a:gd name="connsiteY10" fmla="*/ 447675 h 476250"/>
              <a:gd name="connsiteX11" fmla="*/ 247650 w 247650"/>
              <a:gd name="connsiteY11" fmla="*/ 476250 h 4762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247650" h="476250">
                <a:moveTo>
                  <a:pt x="0" y="0"/>
                </a:moveTo>
                <a:cubicBezTo>
                  <a:pt x="3175" y="15875"/>
                  <a:pt x="3841" y="32466"/>
                  <a:pt x="9525" y="47625"/>
                </a:cubicBezTo>
                <a:cubicBezTo>
                  <a:pt x="13545" y="58344"/>
                  <a:pt x="22508" y="66492"/>
                  <a:pt x="28575" y="76200"/>
                </a:cubicBezTo>
                <a:cubicBezTo>
                  <a:pt x="38387" y="91899"/>
                  <a:pt x="47338" y="108126"/>
                  <a:pt x="57150" y="123825"/>
                </a:cubicBezTo>
                <a:cubicBezTo>
                  <a:pt x="63217" y="133533"/>
                  <a:pt x="71080" y="142161"/>
                  <a:pt x="76200" y="152400"/>
                </a:cubicBezTo>
                <a:cubicBezTo>
                  <a:pt x="94736" y="189471"/>
                  <a:pt x="76939" y="176349"/>
                  <a:pt x="95250" y="219075"/>
                </a:cubicBezTo>
                <a:cubicBezTo>
                  <a:pt x="99893" y="229908"/>
                  <a:pt x="139622" y="281413"/>
                  <a:pt x="142875" y="285750"/>
                </a:cubicBezTo>
                <a:cubicBezTo>
                  <a:pt x="146050" y="295275"/>
                  <a:pt x="147910" y="305345"/>
                  <a:pt x="152400" y="314325"/>
                </a:cubicBezTo>
                <a:cubicBezTo>
                  <a:pt x="157520" y="324564"/>
                  <a:pt x="165383" y="333192"/>
                  <a:pt x="171450" y="342900"/>
                </a:cubicBezTo>
                <a:cubicBezTo>
                  <a:pt x="181262" y="358599"/>
                  <a:pt x="190086" y="374906"/>
                  <a:pt x="200025" y="390525"/>
                </a:cubicBezTo>
                <a:cubicBezTo>
                  <a:pt x="212317" y="409841"/>
                  <a:pt x="230885" y="425955"/>
                  <a:pt x="238125" y="447675"/>
                </a:cubicBezTo>
                <a:lnTo>
                  <a:pt x="247650" y="476250"/>
                </a:ln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1" name="フリーフォーム: 図形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11515725" y="45138776"/>
            <a:ext cx="333375" cy="143074"/>
          </a:xfrm>
          <a:custGeom>
            <a:avLst/>
            <a:gdLst>
              <a:gd name="connsiteX0" fmla="*/ 0 w 333375"/>
              <a:gd name="connsiteY0" fmla="*/ 143074 h 143074"/>
              <a:gd name="connsiteX1" fmla="*/ 76200 w 333375"/>
              <a:gd name="connsiteY1" fmla="*/ 104974 h 143074"/>
              <a:gd name="connsiteX2" fmla="*/ 161925 w 333375"/>
              <a:gd name="connsiteY2" fmla="*/ 76399 h 143074"/>
              <a:gd name="connsiteX3" fmla="*/ 228600 w 333375"/>
              <a:gd name="connsiteY3" fmla="*/ 47824 h 143074"/>
              <a:gd name="connsiteX4" fmla="*/ 323850 w 333375"/>
              <a:gd name="connsiteY4" fmla="*/ 199 h 143074"/>
              <a:gd name="connsiteX5" fmla="*/ 333375 w 333375"/>
              <a:gd name="connsiteY5" fmla="*/ 199 h 1430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33375" h="143074">
                <a:moveTo>
                  <a:pt x="0" y="143074"/>
                </a:moveTo>
                <a:cubicBezTo>
                  <a:pt x="141002" y="114874"/>
                  <a:pt x="-30527" y="158338"/>
                  <a:pt x="76200" y="104974"/>
                </a:cubicBezTo>
                <a:cubicBezTo>
                  <a:pt x="103141" y="91504"/>
                  <a:pt x="134240" y="88264"/>
                  <a:pt x="161925" y="76399"/>
                </a:cubicBezTo>
                <a:lnTo>
                  <a:pt x="228600" y="47824"/>
                </a:lnTo>
                <a:cubicBezTo>
                  <a:pt x="278422" y="-1998"/>
                  <a:pt x="251063" y="10597"/>
                  <a:pt x="323850" y="199"/>
                </a:cubicBezTo>
                <a:cubicBezTo>
                  <a:pt x="326993" y="-250"/>
                  <a:pt x="330200" y="199"/>
                  <a:pt x="333375" y="199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フリーフォーム: 図形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11582400" y="45119925"/>
            <a:ext cx="152400" cy="247650"/>
          </a:xfrm>
          <a:custGeom>
            <a:avLst/>
            <a:gdLst>
              <a:gd name="connsiteX0" fmla="*/ 0 w 152400"/>
              <a:gd name="connsiteY0" fmla="*/ 0 h 247650"/>
              <a:gd name="connsiteX1" fmla="*/ 38100 w 152400"/>
              <a:gd name="connsiteY1" fmla="*/ 47625 h 247650"/>
              <a:gd name="connsiteX2" fmla="*/ 66675 w 152400"/>
              <a:gd name="connsiteY2" fmla="*/ 76200 h 247650"/>
              <a:gd name="connsiteX3" fmla="*/ 85725 w 152400"/>
              <a:gd name="connsiteY3" fmla="*/ 161925 h 247650"/>
              <a:gd name="connsiteX4" fmla="*/ 114300 w 152400"/>
              <a:gd name="connsiteY4" fmla="*/ 180975 h 247650"/>
              <a:gd name="connsiteX5" fmla="*/ 123825 w 152400"/>
              <a:gd name="connsiteY5" fmla="*/ 219075 h 247650"/>
              <a:gd name="connsiteX6" fmla="*/ 152400 w 152400"/>
              <a:gd name="connsiteY6" fmla="*/ 24765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52400" h="247650">
                <a:moveTo>
                  <a:pt x="0" y="0"/>
                </a:moveTo>
                <a:cubicBezTo>
                  <a:pt x="12700" y="15875"/>
                  <a:pt x="24713" y="32325"/>
                  <a:pt x="38100" y="47625"/>
                </a:cubicBezTo>
                <a:cubicBezTo>
                  <a:pt x="46970" y="57762"/>
                  <a:pt x="61204" y="63891"/>
                  <a:pt x="66675" y="76200"/>
                </a:cubicBezTo>
                <a:cubicBezTo>
                  <a:pt x="67138" y="77242"/>
                  <a:pt x="75662" y="149346"/>
                  <a:pt x="85725" y="161925"/>
                </a:cubicBezTo>
                <a:cubicBezTo>
                  <a:pt x="92876" y="170864"/>
                  <a:pt x="104775" y="174625"/>
                  <a:pt x="114300" y="180975"/>
                </a:cubicBezTo>
                <a:cubicBezTo>
                  <a:pt x="117475" y="193675"/>
                  <a:pt x="117330" y="207709"/>
                  <a:pt x="123825" y="219075"/>
                </a:cubicBezTo>
                <a:cubicBezTo>
                  <a:pt x="130508" y="230771"/>
                  <a:pt x="152400" y="247650"/>
                  <a:pt x="152400" y="24765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" name="フリーフォーム: 図形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1811000" y="45977175"/>
            <a:ext cx="333455" cy="1200150"/>
          </a:xfrm>
          <a:custGeom>
            <a:avLst/>
            <a:gdLst>
              <a:gd name="connsiteX0" fmla="*/ 0 w 333455"/>
              <a:gd name="connsiteY0" fmla="*/ 0 h 1200150"/>
              <a:gd name="connsiteX1" fmla="*/ 28575 w 333455"/>
              <a:gd name="connsiteY1" fmla="*/ 47625 h 1200150"/>
              <a:gd name="connsiteX2" fmla="*/ 47625 w 333455"/>
              <a:gd name="connsiteY2" fmla="*/ 104775 h 1200150"/>
              <a:gd name="connsiteX3" fmla="*/ 66675 w 333455"/>
              <a:gd name="connsiteY3" fmla="*/ 142875 h 1200150"/>
              <a:gd name="connsiteX4" fmla="*/ 85725 w 333455"/>
              <a:gd name="connsiteY4" fmla="*/ 238125 h 1200150"/>
              <a:gd name="connsiteX5" fmla="*/ 104775 w 333455"/>
              <a:gd name="connsiteY5" fmla="*/ 266700 h 1200150"/>
              <a:gd name="connsiteX6" fmla="*/ 161925 w 333455"/>
              <a:gd name="connsiteY6" fmla="*/ 381000 h 1200150"/>
              <a:gd name="connsiteX7" fmla="*/ 190500 w 333455"/>
              <a:gd name="connsiteY7" fmla="*/ 438150 h 1200150"/>
              <a:gd name="connsiteX8" fmla="*/ 200025 w 333455"/>
              <a:gd name="connsiteY8" fmla="*/ 466725 h 1200150"/>
              <a:gd name="connsiteX9" fmla="*/ 228600 w 333455"/>
              <a:gd name="connsiteY9" fmla="*/ 514350 h 1200150"/>
              <a:gd name="connsiteX10" fmla="*/ 285750 w 333455"/>
              <a:gd name="connsiteY10" fmla="*/ 628650 h 1200150"/>
              <a:gd name="connsiteX11" fmla="*/ 295275 w 333455"/>
              <a:gd name="connsiteY11" fmla="*/ 657225 h 1200150"/>
              <a:gd name="connsiteX12" fmla="*/ 304800 w 333455"/>
              <a:gd name="connsiteY12" fmla="*/ 695325 h 1200150"/>
              <a:gd name="connsiteX13" fmla="*/ 323850 w 333455"/>
              <a:gd name="connsiteY13" fmla="*/ 733425 h 1200150"/>
              <a:gd name="connsiteX14" fmla="*/ 333375 w 333455"/>
              <a:gd name="connsiteY14" fmla="*/ 819150 h 1200150"/>
              <a:gd name="connsiteX15" fmla="*/ 304800 w 333455"/>
              <a:gd name="connsiteY15" fmla="*/ 1066800 h 1200150"/>
              <a:gd name="connsiteX16" fmla="*/ 295275 w 333455"/>
              <a:gd name="connsiteY16" fmla="*/ 1200150 h 1200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333455" h="1200150">
                <a:moveTo>
                  <a:pt x="0" y="0"/>
                </a:moveTo>
                <a:cubicBezTo>
                  <a:pt x="9525" y="15875"/>
                  <a:pt x="20914" y="30771"/>
                  <a:pt x="28575" y="47625"/>
                </a:cubicBezTo>
                <a:cubicBezTo>
                  <a:pt x="36884" y="65906"/>
                  <a:pt x="40167" y="86131"/>
                  <a:pt x="47625" y="104775"/>
                </a:cubicBezTo>
                <a:cubicBezTo>
                  <a:pt x="52898" y="117958"/>
                  <a:pt x="60325" y="130175"/>
                  <a:pt x="66675" y="142875"/>
                </a:cubicBezTo>
                <a:cubicBezTo>
                  <a:pt x="68824" y="155768"/>
                  <a:pt x="77975" y="220041"/>
                  <a:pt x="85725" y="238125"/>
                </a:cubicBezTo>
                <a:cubicBezTo>
                  <a:pt x="90234" y="248647"/>
                  <a:pt x="99388" y="256599"/>
                  <a:pt x="104775" y="266700"/>
                </a:cubicBezTo>
                <a:cubicBezTo>
                  <a:pt x="124821" y="304286"/>
                  <a:pt x="142875" y="342900"/>
                  <a:pt x="161925" y="381000"/>
                </a:cubicBezTo>
                <a:cubicBezTo>
                  <a:pt x="171450" y="400050"/>
                  <a:pt x="183765" y="417944"/>
                  <a:pt x="190500" y="438150"/>
                </a:cubicBezTo>
                <a:cubicBezTo>
                  <a:pt x="193675" y="447675"/>
                  <a:pt x="195535" y="457745"/>
                  <a:pt x="200025" y="466725"/>
                </a:cubicBezTo>
                <a:cubicBezTo>
                  <a:pt x="208304" y="483284"/>
                  <a:pt x="221307" y="497334"/>
                  <a:pt x="228600" y="514350"/>
                </a:cubicBezTo>
                <a:cubicBezTo>
                  <a:pt x="277852" y="629271"/>
                  <a:pt x="228534" y="571434"/>
                  <a:pt x="285750" y="628650"/>
                </a:cubicBezTo>
                <a:cubicBezTo>
                  <a:pt x="288925" y="638175"/>
                  <a:pt x="292517" y="647571"/>
                  <a:pt x="295275" y="657225"/>
                </a:cubicBezTo>
                <a:cubicBezTo>
                  <a:pt x="298871" y="669812"/>
                  <a:pt x="300203" y="683068"/>
                  <a:pt x="304800" y="695325"/>
                </a:cubicBezTo>
                <a:cubicBezTo>
                  <a:pt x="309786" y="708620"/>
                  <a:pt x="317500" y="720725"/>
                  <a:pt x="323850" y="733425"/>
                </a:cubicBezTo>
                <a:cubicBezTo>
                  <a:pt x="327025" y="762000"/>
                  <a:pt x="334302" y="790414"/>
                  <a:pt x="333375" y="819150"/>
                </a:cubicBezTo>
                <a:cubicBezTo>
                  <a:pt x="328129" y="981781"/>
                  <a:pt x="328538" y="971847"/>
                  <a:pt x="304800" y="1066800"/>
                </a:cubicBezTo>
                <a:cubicBezTo>
                  <a:pt x="295031" y="1193791"/>
                  <a:pt x="295275" y="1149228"/>
                  <a:pt x="295275" y="1200150"/>
                </a:cubicBezTo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247650</xdr:colOff>
      <xdr:row>12</xdr:row>
      <xdr:rowOff>152400</xdr:rowOff>
    </xdr:from>
    <xdr:to>
      <xdr:col>1</xdr:col>
      <xdr:colOff>5737674</xdr:colOff>
      <xdr:row>12</xdr:row>
      <xdr:rowOff>4467225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/>
      </xdr:nvGrpSpPr>
      <xdr:grpSpPr>
        <a:xfrm>
          <a:off x="933450" y="51541680"/>
          <a:ext cx="5490024" cy="4314825"/>
          <a:chOff x="8839200" y="49110900"/>
          <a:chExt cx="5490024" cy="4314825"/>
        </a:xfrm>
      </xdr:grpSpPr>
      <xdr:pic>
        <xdr:nvPicPr>
          <xdr:cNvPr id="85" name="図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8839200" y="49110900"/>
            <a:ext cx="5490024" cy="4314825"/>
          </a:xfrm>
          <a:prstGeom prst="rect">
            <a:avLst/>
          </a:prstGeom>
        </xdr:spPr>
      </xdr:pic>
      <xdr:sp macro="" textlink="">
        <xdr:nvSpPr>
          <xdr:cNvPr id="86" name="楕円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1382375" y="50863500"/>
            <a:ext cx="533400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21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9524</xdr:colOff>
      <xdr:row>13</xdr:row>
      <xdr:rowOff>247651</xdr:rowOff>
    </xdr:from>
    <xdr:to>
      <xdr:col>1</xdr:col>
      <xdr:colOff>5791200</xdr:colOff>
      <xdr:row>13</xdr:row>
      <xdr:rowOff>4438650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/>
      </xdr:nvGrpSpPr>
      <xdr:grpSpPr>
        <a:xfrm>
          <a:off x="695324" y="56460391"/>
          <a:ext cx="5781676" cy="4190999"/>
          <a:chOff x="8512373" y="53597176"/>
          <a:chExt cx="5399064" cy="4152900"/>
        </a:xfrm>
      </xdr:grpSpPr>
      <xdr:pic>
        <xdr:nvPicPr>
          <xdr:cNvPr id="88" name="図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rcRect l="10165" r="999"/>
          <a:stretch>
            <a:fillRect/>
          </a:stretch>
        </xdr:blipFill>
        <xdr:spPr>
          <a:xfrm>
            <a:off x="8512373" y="53597176"/>
            <a:ext cx="5399064" cy="4152900"/>
          </a:xfrm>
          <a:prstGeom prst="rect">
            <a:avLst/>
          </a:prstGeom>
        </xdr:spPr>
      </xdr:pic>
      <xdr:sp macro="" textlink="">
        <xdr:nvSpPr>
          <xdr:cNvPr id="89" name="楕円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10610850" y="55626000"/>
            <a:ext cx="533400" cy="428625"/>
          </a:xfrm>
          <a:prstGeom prst="ellipse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>
                <a:solidFill>
                  <a:schemeClr val="tx1"/>
                </a:solidFill>
              </a:rPr>
              <a:t>10</a:t>
            </a:r>
            <a:endParaRPr kumimoji="1" lang="ja-JP" altLang="en-US" sz="14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821055</xdr:colOff>
      <xdr:row>3</xdr:row>
      <xdr:rowOff>44450</xdr:rowOff>
    </xdr:from>
    <xdr:to>
      <xdr:col>48</xdr:col>
      <xdr:colOff>303530</xdr:colOff>
      <xdr:row>20</xdr:row>
      <xdr:rowOff>199390</xdr:rowOff>
    </xdr:to>
    <xdr:pic>
      <xdr:nvPic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089" t="19736" r="11971" b="2557"/>
        <a:stretch>
          <a:fillRect/>
        </a:stretch>
      </xdr:blipFill>
      <xdr:spPr>
        <a:xfrm>
          <a:off x="36901755" y="730250"/>
          <a:ext cx="13255625" cy="9462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45</xdr:col>
      <xdr:colOff>715645</xdr:colOff>
      <xdr:row>12</xdr:row>
      <xdr:rowOff>434340</xdr:rowOff>
    </xdr:from>
    <xdr:to>
      <xdr:col>46</xdr:col>
      <xdr:colOff>68580</xdr:colOff>
      <xdr:row>13</xdr:row>
      <xdr:rowOff>129540</xdr:rowOff>
    </xdr:to>
    <xdr:sp macro="" textlink="">
      <xdr:nvSpPr>
        <xdr:cNvPr id="20" name="テキスト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7426245" y="5846445"/>
          <a:ext cx="400685" cy="2095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100">
              <a:solidFill>
                <a:schemeClr val="bg1"/>
              </a:solidFill>
            </a:rPr>
            <a:t>129</a:t>
          </a:r>
        </a:p>
      </xdr:txBody>
    </xdr:sp>
    <xdr:clientData/>
  </xdr:twoCellAnchor>
  <xdr:twoCellAnchor>
    <xdr:from>
      <xdr:col>43</xdr:col>
      <xdr:colOff>647700</xdr:colOff>
      <xdr:row>8</xdr:row>
      <xdr:rowOff>361950</xdr:rowOff>
    </xdr:from>
    <xdr:to>
      <xdr:col>43</xdr:col>
      <xdr:colOff>1038225</xdr:colOff>
      <xdr:row>9</xdr:row>
      <xdr:rowOff>180975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262800" y="3259455"/>
          <a:ext cx="390525" cy="59055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５</a:t>
          </a:r>
        </a:p>
      </xdr:txBody>
    </xdr:sp>
    <xdr:clientData/>
  </xdr:twoCellAnchor>
  <xdr:twoCellAnchor>
    <xdr:from>
      <xdr:col>41</xdr:col>
      <xdr:colOff>285750</xdr:colOff>
      <xdr:row>22</xdr:row>
      <xdr:rowOff>9525</xdr:rowOff>
    </xdr:from>
    <xdr:to>
      <xdr:col>41</xdr:col>
      <xdr:colOff>723900</xdr:colOff>
      <xdr:row>22</xdr:row>
      <xdr:rowOff>352425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805350" y="10965180"/>
          <a:ext cx="438150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５</a:t>
          </a:r>
        </a:p>
      </xdr:txBody>
    </xdr:sp>
    <xdr:clientData/>
  </xdr:twoCellAnchor>
  <xdr:twoCellAnchor>
    <xdr:from>
      <xdr:col>42</xdr:col>
      <xdr:colOff>266700</xdr:colOff>
      <xdr:row>22</xdr:row>
      <xdr:rowOff>9525</xdr:rowOff>
    </xdr:from>
    <xdr:to>
      <xdr:col>42</xdr:col>
      <xdr:colOff>714375</xdr:colOff>
      <xdr:row>22</xdr:row>
      <xdr:rowOff>352425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3834050" y="1096518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６</a:t>
          </a:r>
        </a:p>
      </xdr:txBody>
    </xdr:sp>
    <xdr:clientData/>
  </xdr:twoCellAnchor>
  <xdr:twoCellAnchor>
    <xdr:from>
      <xdr:col>43</xdr:col>
      <xdr:colOff>276225</xdr:colOff>
      <xdr:row>22</xdr:row>
      <xdr:rowOff>19050</xdr:rowOff>
    </xdr:from>
    <xdr:to>
      <xdr:col>43</xdr:col>
      <xdr:colOff>723900</xdr:colOff>
      <xdr:row>22</xdr:row>
      <xdr:rowOff>361950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891325" y="1097470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７</a:t>
          </a:r>
        </a:p>
      </xdr:txBody>
    </xdr:sp>
    <xdr:clientData/>
  </xdr:twoCellAnchor>
  <xdr:twoCellAnchor>
    <xdr:from>
      <xdr:col>44</xdr:col>
      <xdr:colOff>285750</xdr:colOff>
      <xdr:row>22</xdr:row>
      <xdr:rowOff>19050</xdr:rowOff>
    </xdr:from>
    <xdr:to>
      <xdr:col>44</xdr:col>
      <xdr:colOff>733425</xdr:colOff>
      <xdr:row>22</xdr:row>
      <xdr:rowOff>361950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948600" y="1097470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８</a:t>
          </a:r>
        </a:p>
      </xdr:txBody>
    </xdr:sp>
    <xdr:clientData/>
  </xdr:twoCellAnchor>
  <xdr:twoCellAnchor>
    <xdr:from>
      <xdr:col>45</xdr:col>
      <xdr:colOff>266700</xdr:colOff>
      <xdr:row>22</xdr:row>
      <xdr:rowOff>19050</xdr:rowOff>
    </xdr:from>
    <xdr:to>
      <xdr:col>45</xdr:col>
      <xdr:colOff>809625</xdr:colOff>
      <xdr:row>22</xdr:row>
      <xdr:rowOff>333375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6977300" y="10974705"/>
          <a:ext cx="542925" cy="3143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９</a:t>
          </a:r>
        </a:p>
      </xdr:txBody>
    </xdr:sp>
    <xdr:clientData/>
  </xdr:twoCellAnchor>
  <xdr:twoCellAnchor>
    <xdr:from>
      <xdr:col>44</xdr:col>
      <xdr:colOff>542925</xdr:colOff>
      <xdr:row>8</xdr:row>
      <xdr:rowOff>476250</xdr:rowOff>
    </xdr:from>
    <xdr:to>
      <xdr:col>44</xdr:col>
      <xdr:colOff>990600</xdr:colOff>
      <xdr:row>9</xdr:row>
      <xdr:rowOff>295275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6205775" y="3373755"/>
          <a:ext cx="447675" cy="59055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６</a:t>
          </a:r>
        </a:p>
      </xdr:txBody>
    </xdr:sp>
    <xdr:clientData/>
  </xdr:twoCellAnchor>
  <xdr:twoCellAnchor>
    <xdr:from>
      <xdr:col>42</xdr:col>
      <xdr:colOff>885825</xdr:colOff>
      <xdr:row>9</xdr:row>
      <xdr:rowOff>438150</xdr:rowOff>
    </xdr:from>
    <xdr:to>
      <xdr:col>43</xdr:col>
      <xdr:colOff>285750</xdr:colOff>
      <xdr:row>10</xdr:row>
      <xdr:rowOff>285750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4453175" y="4107180"/>
          <a:ext cx="447675" cy="5810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７</a:t>
          </a:r>
        </a:p>
      </xdr:txBody>
    </xdr:sp>
    <xdr:clientData/>
  </xdr:twoCellAnchor>
  <xdr:twoCellAnchor>
    <xdr:from>
      <xdr:col>42</xdr:col>
      <xdr:colOff>819150</xdr:colOff>
      <xdr:row>11</xdr:row>
      <xdr:rowOff>352425</xdr:rowOff>
    </xdr:from>
    <xdr:to>
      <xdr:col>43</xdr:col>
      <xdr:colOff>219075</xdr:colOff>
      <xdr:row>12</xdr:row>
      <xdr:rowOff>219075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4386500" y="528828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８</a:t>
          </a:r>
        </a:p>
      </xdr:txBody>
    </xdr:sp>
    <xdr:clientData/>
  </xdr:twoCellAnchor>
  <xdr:twoCellAnchor>
    <xdr:from>
      <xdr:col>41</xdr:col>
      <xdr:colOff>1028700</xdr:colOff>
      <xdr:row>12</xdr:row>
      <xdr:rowOff>285750</xdr:rowOff>
    </xdr:from>
    <xdr:to>
      <xdr:col>42</xdr:col>
      <xdr:colOff>428625</xdr:colOff>
      <xdr:row>13</xdr:row>
      <xdr:rowOff>114300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3548300" y="56978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９</a:t>
          </a:r>
        </a:p>
      </xdr:txBody>
    </xdr:sp>
    <xdr:clientData/>
  </xdr:twoCellAnchor>
  <xdr:twoCellAnchor>
    <xdr:from>
      <xdr:col>53</xdr:col>
      <xdr:colOff>295275</xdr:colOff>
      <xdr:row>12</xdr:row>
      <xdr:rowOff>85725</xdr:rowOff>
    </xdr:from>
    <xdr:to>
      <xdr:col>53</xdr:col>
      <xdr:colOff>685800</xdr:colOff>
      <xdr:row>12</xdr:row>
      <xdr:rowOff>428625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90597">
          <a:off x="62255400" y="5497830"/>
          <a:ext cx="39052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５</a:t>
          </a:r>
        </a:p>
      </xdr:txBody>
    </xdr:sp>
    <xdr:clientData/>
  </xdr:twoCellAnchor>
  <xdr:twoCellAnchor>
    <xdr:from>
      <xdr:col>55</xdr:col>
      <xdr:colOff>266700</xdr:colOff>
      <xdr:row>12</xdr:row>
      <xdr:rowOff>47625</xdr:rowOff>
    </xdr:from>
    <xdr:to>
      <xdr:col>55</xdr:col>
      <xdr:colOff>714375</xdr:colOff>
      <xdr:row>12</xdr:row>
      <xdr:rowOff>390525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9989700" y="545973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６</a:t>
          </a:r>
        </a:p>
      </xdr:txBody>
    </xdr:sp>
    <xdr:clientData/>
  </xdr:twoCellAnchor>
  <xdr:twoCellAnchor>
    <xdr:from>
      <xdr:col>57</xdr:col>
      <xdr:colOff>228600</xdr:colOff>
      <xdr:row>12</xdr:row>
      <xdr:rowOff>66675</xdr:rowOff>
    </xdr:from>
    <xdr:to>
      <xdr:col>57</xdr:col>
      <xdr:colOff>676275</xdr:colOff>
      <xdr:row>12</xdr:row>
      <xdr:rowOff>409575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9067025" y="547878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７</a:t>
          </a:r>
        </a:p>
      </xdr:txBody>
    </xdr:sp>
    <xdr:clientData/>
  </xdr:twoCellAnchor>
  <xdr:twoCellAnchor>
    <xdr:from>
      <xdr:col>59</xdr:col>
      <xdr:colOff>266700</xdr:colOff>
      <xdr:row>12</xdr:row>
      <xdr:rowOff>66675</xdr:rowOff>
    </xdr:from>
    <xdr:to>
      <xdr:col>59</xdr:col>
      <xdr:colOff>714375</xdr:colOff>
      <xdr:row>12</xdr:row>
      <xdr:rowOff>409575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611075" y="547878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８</a:t>
          </a:r>
        </a:p>
      </xdr:txBody>
    </xdr:sp>
    <xdr:clientData/>
  </xdr:twoCellAnchor>
  <xdr:twoCellAnchor>
    <xdr:from>
      <xdr:col>61</xdr:col>
      <xdr:colOff>257175</xdr:colOff>
      <xdr:row>12</xdr:row>
      <xdr:rowOff>57150</xdr:rowOff>
    </xdr:from>
    <xdr:to>
      <xdr:col>61</xdr:col>
      <xdr:colOff>704850</xdr:colOff>
      <xdr:row>12</xdr:row>
      <xdr:rowOff>400050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7078800" y="54692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９</a:t>
          </a:r>
        </a:p>
      </xdr:txBody>
    </xdr:sp>
    <xdr:clientData/>
  </xdr:twoCellAnchor>
  <xdr:twoCellAnchor>
    <xdr:from>
      <xdr:col>46</xdr:col>
      <xdr:colOff>695325</xdr:colOff>
      <xdr:row>4</xdr:row>
      <xdr:rowOff>409575</xdr:rowOff>
    </xdr:from>
    <xdr:to>
      <xdr:col>47</xdr:col>
      <xdr:colOff>95250</xdr:colOff>
      <xdr:row>5</xdr:row>
      <xdr:rowOff>247650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453675" y="155257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１</a:t>
          </a:r>
        </a:p>
      </xdr:txBody>
    </xdr:sp>
    <xdr:clientData/>
  </xdr:twoCellAnchor>
  <xdr:twoCellAnchor>
    <xdr:from>
      <xdr:col>44</xdr:col>
      <xdr:colOff>809625</xdr:colOff>
      <xdr:row>5</xdr:row>
      <xdr:rowOff>314325</xdr:rowOff>
    </xdr:from>
    <xdr:to>
      <xdr:col>45</xdr:col>
      <xdr:colOff>209550</xdr:colOff>
      <xdr:row>6</xdr:row>
      <xdr:rowOff>219075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6472475" y="196215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２</a:t>
          </a:r>
        </a:p>
      </xdr:txBody>
    </xdr:sp>
    <xdr:clientData/>
  </xdr:twoCellAnchor>
  <xdr:twoCellAnchor>
    <xdr:from>
      <xdr:col>43</xdr:col>
      <xdr:colOff>733425</xdr:colOff>
      <xdr:row>4</xdr:row>
      <xdr:rowOff>342900</xdr:rowOff>
    </xdr:from>
    <xdr:to>
      <xdr:col>44</xdr:col>
      <xdr:colOff>133350</xdr:colOff>
      <xdr:row>5</xdr:row>
      <xdr:rowOff>180975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5348525" y="148590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３</a:t>
          </a:r>
        </a:p>
      </xdr:txBody>
    </xdr:sp>
    <xdr:clientData/>
  </xdr:twoCellAnchor>
  <xdr:twoCellAnchor>
    <xdr:from>
      <xdr:col>43</xdr:col>
      <xdr:colOff>85725</xdr:colOff>
      <xdr:row>7</xdr:row>
      <xdr:rowOff>219075</xdr:rowOff>
    </xdr:from>
    <xdr:to>
      <xdr:col>43</xdr:col>
      <xdr:colOff>533400</xdr:colOff>
      <xdr:row>8</xdr:row>
      <xdr:rowOff>47625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4700825" y="260223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４</a:t>
          </a:r>
        </a:p>
      </xdr:txBody>
    </xdr:sp>
    <xdr:clientData/>
  </xdr:twoCellAnchor>
  <xdr:twoCellAnchor>
    <xdr:from>
      <xdr:col>44</xdr:col>
      <xdr:colOff>942975</xdr:colOff>
      <xdr:row>14</xdr:row>
      <xdr:rowOff>28575</xdr:rowOff>
    </xdr:from>
    <xdr:to>
      <xdr:col>45</xdr:col>
      <xdr:colOff>400050</xdr:colOff>
      <xdr:row>14</xdr:row>
      <xdr:rowOff>381000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6605825" y="6393180"/>
          <a:ext cx="504825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10</a:t>
          </a:r>
        </a:p>
      </xdr:txBody>
    </xdr:sp>
    <xdr:clientData/>
  </xdr:twoCellAnchor>
  <xdr:twoCellAnchor>
    <xdr:from>
      <xdr:col>41</xdr:col>
      <xdr:colOff>95250</xdr:colOff>
      <xdr:row>12</xdr:row>
      <xdr:rowOff>28575</xdr:rowOff>
    </xdr:from>
    <xdr:to>
      <xdr:col>41</xdr:col>
      <xdr:colOff>609600</xdr:colOff>
      <xdr:row>12</xdr:row>
      <xdr:rowOff>381000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2614850" y="544068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</a:t>
          </a:r>
        </a:p>
      </xdr:txBody>
    </xdr:sp>
    <xdr:clientData/>
  </xdr:twoCellAnchor>
  <xdr:twoCellAnchor>
    <xdr:from>
      <xdr:col>40</xdr:col>
      <xdr:colOff>257175</xdr:colOff>
      <xdr:row>12</xdr:row>
      <xdr:rowOff>419100</xdr:rowOff>
    </xdr:from>
    <xdr:to>
      <xdr:col>40</xdr:col>
      <xdr:colOff>771525</xdr:colOff>
      <xdr:row>13</xdr:row>
      <xdr:rowOff>257175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1729025" y="583120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12</a:t>
          </a:r>
        </a:p>
      </xdr:txBody>
    </xdr:sp>
    <xdr:clientData/>
  </xdr:twoCellAnchor>
  <xdr:twoCellAnchor>
    <xdr:from>
      <xdr:col>40</xdr:col>
      <xdr:colOff>600075</xdr:colOff>
      <xdr:row>13</xdr:row>
      <xdr:rowOff>190500</xdr:rowOff>
    </xdr:from>
    <xdr:to>
      <xdr:col>41</xdr:col>
      <xdr:colOff>66675</xdr:colOff>
      <xdr:row>14</xdr:row>
      <xdr:rowOff>104775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2071925" y="61169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13</a:t>
          </a:r>
        </a:p>
      </xdr:txBody>
    </xdr:sp>
    <xdr:clientData/>
  </xdr:twoCellAnchor>
  <xdr:twoCellAnchor>
    <xdr:from>
      <xdr:col>39</xdr:col>
      <xdr:colOff>1162050</xdr:colOff>
      <xdr:row>12</xdr:row>
      <xdr:rowOff>133350</xdr:rowOff>
    </xdr:from>
    <xdr:to>
      <xdr:col>39</xdr:col>
      <xdr:colOff>1676400</xdr:colOff>
      <xdr:row>12</xdr:row>
      <xdr:rowOff>485775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40938450" y="55454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14</a:t>
          </a:r>
        </a:p>
      </xdr:txBody>
    </xdr:sp>
    <xdr:clientData/>
  </xdr:twoCellAnchor>
  <xdr:twoCellAnchor>
    <xdr:from>
      <xdr:col>40</xdr:col>
      <xdr:colOff>495300</xdr:colOff>
      <xdr:row>15</xdr:row>
      <xdr:rowOff>57150</xdr:rowOff>
    </xdr:from>
    <xdr:to>
      <xdr:col>40</xdr:col>
      <xdr:colOff>1009650</xdr:colOff>
      <xdr:row>15</xdr:row>
      <xdr:rowOff>409575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1967150" y="683133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15</a:t>
          </a:r>
        </a:p>
      </xdr:txBody>
    </xdr:sp>
    <xdr:clientData/>
  </xdr:twoCellAnchor>
  <xdr:twoCellAnchor>
    <xdr:from>
      <xdr:col>40</xdr:col>
      <xdr:colOff>285750</xdr:colOff>
      <xdr:row>16</xdr:row>
      <xdr:rowOff>209550</xdr:rowOff>
    </xdr:from>
    <xdr:to>
      <xdr:col>40</xdr:col>
      <xdr:colOff>800100</xdr:colOff>
      <xdr:row>17</xdr:row>
      <xdr:rowOff>104775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41757600" y="786003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16</a:t>
          </a:r>
        </a:p>
      </xdr:txBody>
    </xdr:sp>
    <xdr:clientData/>
  </xdr:twoCellAnchor>
  <xdr:twoCellAnchor>
    <xdr:from>
      <xdr:col>39</xdr:col>
      <xdr:colOff>352425</xdr:colOff>
      <xdr:row>14</xdr:row>
      <xdr:rowOff>57150</xdr:rowOff>
    </xdr:from>
    <xdr:to>
      <xdr:col>39</xdr:col>
      <xdr:colOff>866775</xdr:colOff>
      <xdr:row>15</xdr:row>
      <xdr:rowOff>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0128825" y="64217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17</a:t>
          </a:r>
        </a:p>
      </xdr:txBody>
    </xdr:sp>
    <xdr:clientData/>
  </xdr:twoCellAnchor>
  <xdr:twoCellAnchor>
    <xdr:from>
      <xdr:col>36</xdr:col>
      <xdr:colOff>647700</xdr:colOff>
      <xdr:row>11</xdr:row>
      <xdr:rowOff>161925</xdr:rowOff>
    </xdr:from>
    <xdr:to>
      <xdr:col>37</xdr:col>
      <xdr:colOff>476250</xdr:colOff>
      <xdr:row>12</xdr:row>
      <xdr:rowOff>38100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7642800" y="509778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18</a:t>
          </a:r>
        </a:p>
      </xdr:txBody>
    </xdr:sp>
    <xdr:clientData/>
  </xdr:twoCellAnchor>
  <xdr:twoCellAnchor>
    <xdr:from>
      <xdr:col>42</xdr:col>
      <xdr:colOff>209550</xdr:colOff>
      <xdr:row>16</xdr:row>
      <xdr:rowOff>38100</xdr:rowOff>
    </xdr:from>
    <xdr:to>
      <xdr:col>42</xdr:col>
      <xdr:colOff>723900</xdr:colOff>
      <xdr:row>16</xdr:row>
      <xdr:rowOff>390525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3776900" y="768858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19</a:t>
          </a:r>
        </a:p>
      </xdr:txBody>
    </xdr:sp>
    <xdr:clientData/>
  </xdr:twoCellAnchor>
  <xdr:twoCellAnchor>
    <xdr:from>
      <xdr:col>41</xdr:col>
      <xdr:colOff>971550</xdr:colOff>
      <xdr:row>18</xdr:row>
      <xdr:rowOff>19050</xdr:rowOff>
    </xdr:from>
    <xdr:to>
      <xdr:col>42</xdr:col>
      <xdr:colOff>438150</xdr:colOff>
      <xdr:row>18</xdr:row>
      <xdr:rowOff>371475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43491150" y="88220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20</a:t>
          </a:r>
        </a:p>
      </xdr:txBody>
    </xdr:sp>
    <xdr:clientData/>
  </xdr:twoCellAnchor>
  <xdr:twoCellAnchor>
    <xdr:from>
      <xdr:col>39</xdr:col>
      <xdr:colOff>438150</xdr:colOff>
      <xdr:row>4</xdr:row>
      <xdr:rowOff>266700</xdr:rowOff>
    </xdr:from>
    <xdr:to>
      <xdr:col>39</xdr:col>
      <xdr:colOff>952500</xdr:colOff>
      <xdr:row>5</xdr:row>
      <xdr:rowOff>114300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0214550" y="140970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21</a:t>
          </a:r>
        </a:p>
      </xdr:txBody>
    </xdr:sp>
    <xdr:clientData/>
  </xdr:twoCellAnchor>
  <xdr:twoCellAnchor>
    <xdr:from>
      <xdr:col>37</xdr:col>
      <xdr:colOff>238125</xdr:colOff>
      <xdr:row>22</xdr:row>
      <xdr:rowOff>0</xdr:rowOff>
    </xdr:from>
    <xdr:to>
      <xdr:col>37</xdr:col>
      <xdr:colOff>685800</xdr:colOff>
      <xdr:row>22</xdr:row>
      <xdr:rowOff>342900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7919025" y="109556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１</a:t>
          </a:r>
        </a:p>
      </xdr:txBody>
    </xdr:sp>
    <xdr:clientData/>
  </xdr:twoCellAnchor>
  <xdr:twoCellAnchor>
    <xdr:from>
      <xdr:col>38</xdr:col>
      <xdr:colOff>285750</xdr:colOff>
      <xdr:row>22</xdr:row>
      <xdr:rowOff>0</xdr:rowOff>
    </xdr:from>
    <xdr:to>
      <xdr:col>38</xdr:col>
      <xdr:colOff>733425</xdr:colOff>
      <xdr:row>22</xdr:row>
      <xdr:rowOff>342900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39014400" y="109556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２</a:t>
          </a:r>
        </a:p>
      </xdr:txBody>
    </xdr:sp>
    <xdr:clientData/>
  </xdr:twoCellAnchor>
  <xdr:twoCellAnchor>
    <xdr:from>
      <xdr:col>39</xdr:col>
      <xdr:colOff>466725</xdr:colOff>
      <xdr:row>22</xdr:row>
      <xdr:rowOff>0</xdr:rowOff>
    </xdr:from>
    <xdr:to>
      <xdr:col>39</xdr:col>
      <xdr:colOff>914400</xdr:colOff>
      <xdr:row>22</xdr:row>
      <xdr:rowOff>342900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40243125" y="109556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３</a:t>
          </a:r>
        </a:p>
      </xdr:txBody>
    </xdr:sp>
    <xdr:clientData/>
  </xdr:twoCellAnchor>
  <xdr:twoCellAnchor>
    <xdr:from>
      <xdr:col>40</xdr:col>
      <xdr:colOff>200025</xdr:colOff>
      <xdr:row>22</xdr:row>
      <xdr:rowOff>0</xdr:rowOff>
    </xdr:from>
    <xdr:to>
      <xdr:col>40</xdr:col>
      <xdr:colOff>647700</xdr:colOff>
      <xdr:row>22</xdr:row>
      <xdr:rowOff>342900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671875" y="1095565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４</a:t>
          </a:r>
        </a:p>
      </xdr:txBody>
    </xdr:sp>
    <xdr:clientData/>
  </xdr:twoCellAnchor>
  <xdr:twoCellAnchor>
    <xdr:from>
      <xdr:col>46</xdr:col>
      <xdr:colOff>276225</xdr:colOff>
      <xdr:row>22</xdr:row>
      <xdr:rowOff>0</xdr:rowOff>
    </xdr:from>
    <xdr:to>
      <xdr:col>46</xdr:col>
      <xdr:colOff>781050</xdr:colOff>
      <xdr:row>22</xdr:row>
      <xdr:rowOff>352425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48034575" y="10955655"/>
          <a:ext cx="504825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10</a:t>
          </a:r>
        </a:p>
      </xdr:txBody>
    </xdr:sp>
    <xdr:clientData/>
  </xdr:twoCellAnchor>
  <xdr:twoCellAnchor>
    <xdr:from>
      <xdr:col>47</xdr:col>
      <xdr:colOff>247650</xdr:colOff>
      <xdr:row>22</xdr:row>
      <xdr:rowOff>0</xdr:rowOff>
    </xdr:from>
    <xdr:to>
      <xdr:col>47</xdr:col>
      <xdr:colOff>762000</xdr:colOff>
      <xdr:row>22</xdr:row>
      <xdr:rowOff>352425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49053750" y="109556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</a:t>
          </a:r>
        </a:p>
      </xdr:txBody>
    </xdr:sp>
    <xdr:clientData/>
  </xdr:twoCellAnchor>
  <xdr:twoCellAnchor>
    <xdr:from>
      <xdr:col>37</xdr:col>
      <xdr:colOff>228600</xdr:colOff>
      <xdr:row>26</xdr:row>
      <xdr:rowOff>19050</xdr:rowOff>
    </xdr:from>
    <xdr:to>
      <xdr:col>37</xdr:col>
      <xdr:colOff>742950</xdr:colOff>
      <xdr:row>26</xdr:row>
      <xdr:rowOff>371475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7909500" y="1257490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12</a:t>
          </a:r>
        </a:p>
      </xdr:txBody>
    </xdr:sp>
    <xdr:clientData/>
  </xdr:twoCellAnchor>
  <xdr:twoCellAnchor>
    <xdr:from>
      <xdr:col>38</xdr:col>
      <xdr:colOff>266700</xdr:colOff>
      <xdr:row>26</xdr:row>
      <xdr:rowOff>28575</xdr:rowOff>
    </xdr:from>
    <xdr:to>
      <xdr:col>38</xdr:col>
      <xdr:colOff>781050</xdr:colOff>
      <xdr:row>26</xdr:row>
      <xdr:rowOff>381000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38995350" y="12584430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13</a:t>
          </a:r>
        </a:p>
      </xdr:txBody>
    </xdr:sp>
    <xdr:clientData/>
  </xdr:twoCellAnchor>
  <xdr:twoCellAnchor>
    <xdr:from>
      <xdr:col>39</xdr:col>
      <xdr:colOff>457200</xdr:colOff>
      <xdr:row>26</xdr:row>
      <xdr:rowOff>0</xdr:rowOff>
    </xdr:from>
    <xdr:to>
      <xdr:col>39</xdr:col>
      <xdr:colOff>971550</xdr:colOff>
      <xdr:row>26</xdr:row>
      <xdr:rowOff>352425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23360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14</a:t>
          </a:r>
        </a:p>
      </xdr:txBody>
    </xdr:sp>
    <xdr:clientData/>
  </xdr:twoCellAnchor>
  <xdr:twoCellAnchor>
    <xdr:from>
      <xdr:col>40</xdr:col>
      <xdr:colOff>209550</xdr:colOff>
      <xdr:row>26</xdr:row>
      <xdr:rowOff>0</xdr:rowOff>
    </xdr:from>
    <xdr:to>
      <xdr:col>40</xdr:col>
      <xdr:colOff>723900</xdr:colOff>
      <xdr:row>26</xdr:row>
      <xdr:rowOff>352425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4168140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15</a:t>
          </a:r>
        </a:p>
      </xdr:txBody>
    </xdr:sp>
    <xdr:clientData/>
  </xdr:twoCellAnchor>
  <xdr:twoCellAnchor>
    <xdr:from>
      <xdr:col>41</xdr:col>
      <xdr:colOff>209550</xdr:colOff>
      <xdr:row>26</xdr:row>
      <xdr:rowOff>0</xdr:rowOff>
    </xdr:from>
    <xdr:to>
      <xdr:col>41</xdr:col>
      <xdr:colOff>723900</xdr:colOff>
      <xdr:row>26</xdr:row>
      <xdr:rowOff>352425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4272915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16</a:t>
          </a:r>
        </a:p>
      </xdr:txBody>
    </xdr:sp>
    <xdr:clientData/>
  </xdr:twoCellAnchor>
  <xdr:twoCellAnchor>
    <xdr:from>
      <xdr:col>42</xdr:col>
      <xdr:colOff>219075</xdr:colOff>
      <xdr:row>26</xdr:row>
      <xdr:rowOff>0</xdr:rowOff>
    </xdr:from>
    <xdr:to>
      <xdr:col>42</xdr:col>
      <xdr:colOff>733425</xdr:colOff>
      <xdr:row>26</xdr:row>
      <xdr:rowOff>352425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43786425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17</a:t>
          </a:r>
        </a:p>
      </xdr:txBody>
    </xdr:sp>
    <xdr:clientData/>
  </xdr:twoCellAnchor>
  <xdr:twoCellAnchor>
    <xdr:from>
      <xdr:col>43</xdr:col>
      <xdr:colOff>285750</xdr:colOff>
      <xdr:row>26</xdr:row>
      <xdr:rowOff>0</xdr:rowOff>
    </xdr:from>
    <xdr:to>
      <xdr:col>43</xdr:col>
      <xdr:colOff>800100</xdr:colOff>
      <xdr:row>26</xdr:row>
      <xdr:rowOff>352425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4490085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18</a:t>
          </a:r>
        </a:p>
      </xdr:txBody>
    </xdr:sp>
    <xdr:clientData/>
  </xdr:twoCellAnchor>
  <xdr:twoCellAnchor>
    <xdr:from>
      <xdr:col>44</xdr:col>
      <xdr:colOff>190500</xdr:colOff>
      <xdr:row>26</xdr:row>
      <xdr:rowOff>0</xdr:rowOff>
    </xdr:from>
    <xdr:to>
      <xdr:col>44</xdr:col>
      <xdr:colOff>704850</xdr:colOff>
      <xdr:row>26</xdr:row>
      <xdr:rowOff>352425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4585335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19</a:t>
          </a:r>
        </a:p>
      </xdr:txBody>
    </xdr:sp>
    <xdr:clientData/>
  </xdr:twoCellAnchor>
  <xdr:twoCellAnchor>
    <xdr:from>
      <xdr:col>45</xdr:col>
      <xdr:colOff>247650</xdr:colOff>
      <xdr:row>26</xdr:row>
      <xdr:rowOff>0</xdr:rowOff>
    </xdr:from>
    <xdr:to>
      <xdr:col>45</xdr:col>
      <xdr:colOff>762000</xdr:colOff>
      <xdr:row>26</xdr:row>
      <xdr:rowOff>352425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695825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20</a:t>
          </a:r>
        </a:p>
      </xdr:txBody>
    </xdr:sp>
    <xdr:clientData/>
  </xdr:twoCellAnchor>
  <xdr:twoCellAnchor>
    <xdr:from>
      <xdr:col>46</xdr:col>
      <xdr:colOff>209550</xdr:colOff>
      <xdr:row>26</xdr:row>
      <xdr:rowOff>0</xdr:rowOff>
    </xdr:from>
    <xdr:to>
      <xdr:col>46</xdr:col>
      <xdr:colOff>723900</xdr:colOff>
      <xdr:row>26</xdr:row>
      <xdr:rowOff>352425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47967900" y="1255585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21</a:t>
          </a:r>
        </a:p>
      </xdr:txBody>
    </xdr:sp>
    <xdr:clientData/>
  </xdr:twoCellAnchor>
  <xdr:twoCellAnchor>
    <xdr:from>
      <xdr:col>53</xdr:col>
      <xdr:colOff>371475</xdr:colOff>
      <xdr:row>3</xdr:row>
      <xdr:rowOff>0</xdr:rowOff>
    </xdr:from>
    <xdr:to>
      <xdr:col>53</xdr:col>
      <xdr:colOff>819150</xdr:colOff>
      <xdr:row>3</xdr:row>
      <xdr:rowOff>342900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2331600" y="685800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１</a:t>
          </a:r>
        </a:p>
      </xdr:txBody>
    </xdr:sp>
    <xdr:clientData/>
  </xdr:twoCellAnchor>
  <xdr:twoCellAnchor>
    <xdr:from>
      <xdr:col>55</xdr:col>
      <xdr:colOff>295275</xdr:colOff>
      <xdr:row>3</xdr:row>
      <xdr:rowOff>66675</xdr:rowOff>
    </xdr:from>
    <xdr:to>
      <xdr:col>55</xdr:col>
      <xdr:colOff>742950</xdr:colOff>
      <xdr:row>3</xdr:row>
      <xdr:rowOff>409575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018275" y="75247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２</a:t>
          </a:r>
        </a:p>
      </xdr:txBody>
    </xdr:sp>
    <xdr:clientData/>
  </xdr:twoCellAnchor>
  <xdr:twoCellAnchor>
    <xdr:from>
      <xdr:col>57</xdr:col>
      <xdr:colOff>333375</xdr:colOff>
      <xdr:row>3</xdr:row>
      <xdr:rowOff>28575</xdr:rowOff>
    </xdr:from>
    <xdr:to>
      <xdr:col>57</xdr:col>
      <xdr:colOff>781050</xdr:colOff>
      <xdr:row>3</xdr:row>
      <xdr:rowOff>371475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9171800" y="71437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３</a:t>
          </a:r>
        </a:p>
      </xdr:txBody>
    </xdr:sp>
    <xdr:clientData/>
  </xdr:twoCellAnchor>
  <xdr:twoCellAnchor>
    <xdr:from>
      <xdr:col>59</xdr:col>
      <xdr:colOff>361950</xdr:colOff>
      <xdr:row>3</xdr:row>
      <xdr:rowOff>47625</xdr:rowOff>
    </xdr:from>
    <xdr:to>
      <xdr:col>59</xdr:col>
      <xdr:colOff>809625</xdr:colOff>
      <xdr:row>3</xdr:row>
      <xdr:rowOff>390525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706325" y="733425"/>
          <a:ext cx="447675" cy="342900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４</a:t>
          </a:r>
        </a:p>
      </xdr:txBody>
    </xdr:sp>
    <xdr:clientData/>
  </xdr:twoCellAnchor>
  <xdr:twoCellAnchor>
    <xdr:from>
      <xdr:col>85</xdr:col>
      <xdr:colOff>66675</xdr:colOff>
      <xdr:row>12</xdr:row>
      <xdr:rowOff>114300</xdr:rowOff>
    </xdr:from>
    <xdr:to>
      <xdr:col>85</xdr:col>
      <xdr:colOff>581025</xdr:colOff>
      <xdr:row>12</xdr:row>
      <xdr:rowOff>466725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82318025" y="5526405"/>
          <a:ext cx="514350" cy="352425"/>
        </a:xfrm>
        <a:prstGeom prst="ellipse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2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21</a:t>
          </a:r>
        </a:p>
      </xdr:txBody>
    </xdr:sp>
    <xdr:clientData/>
  </xdr:twoCellAnchor>
  <xdr:twoCellAnchor editAs="oneCell">
    <xdr:from>
      <xdr:col>51</xdr:col>
      <xdr:colOff>0</xdr:colOff>
      <xdr:row>17</xdr:row>
      <xdr:rowOff>0</xdr:rowOff>
    </xdr:from>
    <xdr:to>
      <xdr:col>52</xdr:col>
      <xdr:colOff>9525</xdr:colOff>
      <xdr:row>22</xdr:row>
      <xdr:rowOff>95250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0" y="8107680"/>
          <a:ext cx="690562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21</xdr:row>
          <xdr:rowOff>0</xdr:rowOff>
        </xdr:from>
        <xdr:to>
          <xdr:col>56</xdr:col>
          <xdr:colOff>0</xdr:colOff>
          <xdr:row>27</xdr:row>
          <xdr:rowOff>603250</xdr:rowOff>
        </xdr:to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D$5:$BD$10" spid="_x0000_s104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>
            <a:xfrm>
              <a:off x="69723000" y="10498455"/>
              <a:ext cx="8067675" cy="3184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21</xdr:row>
          <xdr:rowOff>0</xdr:rowOff>
        </xdr:from>
        <xdr:to>
          <xdr:col>58</xdr:col>
          <xdr:colOff>0</xdr:colOff>
          <xdr:row>27</xdr:row>
          <xdr:rowOff>603250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id="{00000000-0008-0000-01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F$5:$BF$10" spid="_x0000_s104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>
            <a:xfrm>
              <a:off x="78838425" y="10498455"/>
              <a:ext cx="8458200" cy="3184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21</xdr:row>
          <xdr:rowOff>0</xdr:rowOff>
        </xdr:from>
        <xdr:to>
          <xdr:col>54</xdr:col>
          <xdr:colOff>0</xdr:colOff>
          <xdr:row>27</xdr:row>
          <xdr:rowOff>603250</xdr:rowOff>
        </xdr:to>
        <xdr:pic>
          <xdr:nvPicPr>
            <xdr:cNvPr id="64" name="図 63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B$5:$BB$10" spid="_x0000_s10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>
            <a:xfrm>
              <a:off x="61960125" y="10498455"/>
              <a:ext cx="7077075" cy="3184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21</xdr:row>
          <xdr:rowOff>0</xdr:rowOff>
        </xdr:from>
        <xdr:to>
          <xdr:col>60</xdr:col>
          <xdr:colOff>9525</xdr:colOff>
          <xdr:row>27</xdr:row>
          <xdr:rowOff>609600</xdr:rowOff>
        </xdr:to>
        <xdr:pic>
          <xdr:nvPicPr>
            <xdr:cNvPr id="66" name="図 65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H$5:$BH$10" spid="_x0000_s10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>
            <a:xfrm>
              <a:off x="88344375" y="10498455"/>
              <a:ext cx="7439025" cy="3190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57150</xdr:rowOff>
    </xdr:from>
    <xdr:to>
      <xdr:col>1</xdr:col>
      <xdr:colOff>5248275</xdr:colOff>
      <xdr:row>2</xdr:row>
      <xdr:rowOff>2114270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446020"/>
          <a:ext cx="5172075" cy="205676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</xdr:row>
      <xdr:rowOff>85726</xdr:rowOff>
    </xdr:from>
    <xdr:to>
      <xdr:col>1</xdr:col>
      <xdr:colOff>5446419</xdr:colOff>
      <xdr:row>3</xdr:row>
      <xdr:rowOff>2114550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4634865"/>
          <a:ext cx="5351145" cy="20288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</xdr:row>
      <xdr:rowOff>19050</xdr:rowOff>
    </xdr:from>
    <xdr:to>
      <xdr:col>1</xdr:col>
      <xdr:colOff>4914900</xdr:colOff>
      <xdr:row>2</xdr:row>
      <xdr:rowOff>21933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247650"/>
          <a:ext cx="4772025" cy="21628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1</xdr:col>
      <xdr:colOff>4791075</xdr:colOff>
      <xdr:row>4</xdr:row>
      <xdr:rowOff>2108859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6709410"/>
          <a:ext cx="4791075" cy="2108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95251</xdr:rowOff>
        </xdr:from>
        <xdr:to>
          <xdr:col>1</xdr:col>
          <xdr:colOff>5000624</xdr:colOff>
          <xdr:row>5</xdr:row>
          <xdr:rowOff>1985221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B$14:$BB$19" spid="_x0000_s418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>
            <a:xfrm>
              <a:off x="752475" y="8964930"/>
              <a:ext cx="4933315" cy="1889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171450</xdr:rowOff>
        </xdr:from>
        <xdr:to>
          <xdr:col>1</xdr:col>
          <xdr:colOff>5124450</xdr:colOff>
          <xdr:row>6</xdr:row>
          <xdr:rowOff>2028825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D$14:$BD$19" spid="_x0000_s41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>
            <a:xfrm>
              <a:off x="762000" y="11201400"/>
              <a:ext cx="5048250" cy="185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66676</xdr:colOff>
          <xdr:row>7</xdr:row>
          <xdr:rowOff>142876</xdr:rowOff>
        </xdr:from>
        <xdr:to>
          <xdr:col>1</xdr:col>
          <xdr:colOff>5400676</xdr:colOff>
          <xdr:row>7</xdr:row>
          <xdr:rowOff>2128876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F$14:$BF$19" spid="_x0000_s418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>
            <a:xfrm>
              <a:off x="752475" y="13333095"/>
              <a:ext cx="5334000" cy="19856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8</xdr:row>
          <xdr:rowOff>123825</xdr:rowOff>
        </xdr:from>
        <xdr:to>
          <xdr:col>1</xdr:col>
          <xdr:colOff>5172074</xdr:colOff>
          <xdr:row>8</xdr:row>
          <xdr:rowOff>2077658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H$14:$BH$19" spid="_x0000_s418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>
            <a:xfrm>
              <a:off x="828675" y="15474315"/>
              <a:ext cx="5028565" cy="19532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114301</xdr:colOff>
          <xdr:row>9</xdr:row>
          <xdr:rowOff>104775</xdr:rowOff>
        </xdr:from>
        <xdr:to>
          <xdr:col>1</xdr:col>
          <xdr:colOff>4724401</xdr:colOff>
          <xdr:row>9</xdr:row>
          <xdr:rowOff>2115240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J$14:$BJ$19" spid="_x0000_s418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>
            <a:xfrm>
              <a:off x="800100" y="17615535"/>
              <a:ext cx="4610100" cy="20104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190500</xdr:rowOff>
        </xdr:from>
        <xdr:to>
          <xdr:col>1</xdr:col>
          <xdr:colOff>4857750</xdr:colOff>
          <xdr:row>11</xdr:row>
          <xdr:rowOff>24139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L$14:$BL$19" spid="_x0000_s4187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>
            <a:xfrm>
              <a:off x="904875" y="19861530"/>
              <a:ext cx="4638675" cy="1993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228601</xdr:colOff>
          <xdr:row>11</xdr:row>
          <xdr:rowOff>66675</xdr:rowOff>
        </xdr:from>
        <xdr:to>
          <xdr:col>1</xdr:col>
          <xdr:colOff>3810001</xdr:colOff>
          <xdr:row>11</xdr:row>
          <xdr:rowOff>2079312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N$14:$BN$19" spid="_x0000_s4188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>
            <a:xfrm>
              <a:off x="914400" y="21897975"/>
              <a:ext cx="3581400" cy="201231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180976</xdr:colOff>
          <xdr:row>12</xdr:row>
          <xdr:rowOff>76201</xdr:rowOff>
        </xdr:from>
        <xdr:to>
          <xdr:col>1</xdr:col>
          <xdr:colOff>4543426</xdr:colOff>
          <xdr:row>12</xdr:row>
          <xdr:rowOff>2124387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P$14:$BP$19" spid="_x0000_s4189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>
            <a:xfrm>
              <a:off x="866775" y="24067770"/>
              <a:ext cx="4362450" cy="2047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95251</xdr:rowOff>
        </xdr:from>
        <xdr:to>
          <xdr:col>1</xdr:col>
          <xdr:colOff>4743450</xdr:colOff>
          <xdr:row>13</xdr:row>
          <xdr:rowOff>2011995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R$14:$BR$19" spid="_x0000_s4190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>
            <a:xfrm>
              <a:off x="819150" y="26247090"/>
              <a:ext cx="4610100" cy="19164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152401</xdr:colOff>
          <xdr:row>14</xdr:row>
          <xdr:rowOff>133350</xdr:rowOff>
        </xdr:from>
        <xdr:to>
          <xdr:col>1</xdr:col>
          <xdr:colOff>3886201</xdr:colOff>
          <xdr:row>14</xdr:row>
          <xdr:rowOff>2080947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T$14:$BT$19" spid="_x0000_s4191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>
            <a:xfrm>
              <a:off x="838200" y="28445460"/>
              <a:ext cx="3733800" cy="19475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276227</xdr:colOff>
          <xdr:row>15</xdr:row>
          <xdr:rowOff>47626</xdr:rowOff>
        </xdr:from>
        <xdr:to>
          <xdr:col>1</xdr:col>
          <xdr:colOff>4752975</xdr:colOff>
          <xdr:row>15</xdr:row>
          <xdr:rowOff>2114310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V$14:$BV$19" spid="_x0000_s4192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>
            <a:xfrm>
              <a:off x="962025" y="30520005"/>
              <a:ext cx="4476750" cy="20662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200026</xdr:colOff>
          <xdr:row>16</xdr:row>
          <xdr:rowOff>57151</xdr:rowOff>
        </xdr:from>
        <xdr:to>
          <xdr:col>1</xdr:col>
          <xdr:colOff>4010025</xdr:colOff>
          <xdr:row>17</xdr:row>
          <xdr:rowOff>8113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X$14:$BX$19" spid="_x0000_s4193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>
            <a:xfrm>
              <a:off x="885825" y="32689800"/>
              <a:ext cx="3810000" cy="21107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76200</xdr:rowOff>
        </xdr:from>
        <xdr:to>
          <xdr:col>1</xdr:col>
          <xdr:colOff>4038600</xdr:colOff>
          <xdr:row>18</xdr:row>
          <xdr:rowOff>7840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BZ$14:$BZ$19" spid="_x0000_s4194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>
            <a:xfrm>
              <a:off x="819150" y="34869120"/>
              <a:ext cx="3905250" cy="20916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104776</xdr:rowOff>
        </xdr:from>
        <xdr:to>
          <xdr:col>1</xdr:col>
          <xdr:colOff>3951571</xdr:colOff>
          <xdr:row>18</xdr:row>
          <xdr:rowOff>2066926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CB$14:$CB$19" spid="_x0000_s4195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>
            <a:xfrm>
              <a:off x="838200" y="37057965"/>
              <a:ext cx="3798570" cy="1962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123826</xdr:colOff>
          <xdr:row>19</xdr:row>
          <xdr:rowOff>19051</xdr:rowOff>
        </xdr:from>
        <xdr:to>
          <xdr:col>1</xdr:col>
          <xdr:colOff>4429125</xdr:colOff>
          <xdr:row>19</xdr:row>
          <xdr:rowOff>2115165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CD$14:$CD$19" spid="_x0000_s4196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>
            <a:xfrm>
              <a:off x="809625" y="39132510"/>
              <a:ext cx="4305300" cy="2095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114301</xdr:colOff>
          <xdr:row>20</xdr:row>
          <xdr:rowOff>190500</xdr:rowOff>
        </xdr:from>
        <xdr:to>
          <xdr:col>1</xdr:col>
          <xdr:colOff>4171951</xdr:colOff>
          <xdr:row>20</xdr:row>
          <xdr:rowOff>2133298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CF$14:$CF$19" spid="_x0000_s4197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>
            <a:xfrm>
              <a:off x="800100" y="41464230"/>
              <a:ext cx="4057650" cy="19424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21</xdr:row>
          <xdr:rowOff>47625</xdr:rowOff>
        </xdr:from>
        <xdr:to>
          <xdr:col>1</xdr:col>
          <xdr:colOff>4486275</xdr:colOff>
          <xdr:row>21</xdr:row>
          <xdr:rowOff>2100755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集計表!$CH$14:$CH$19" spid="_x0000_s4198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>
            <a:xfrm>
              <a:off x="847725" y="43481625"/>
              <a:ext cx="4324350" cy="20529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297561</xdr:colOff>
      <xdr:row>0</xdr:row>
      <xdr:rowOff>3388613</xdr:rowOff>
    </xdr:from>
    <xdr:to>
      <xdr:col>2</xdr:col>
      <xdr:colOff>609599</xdr:colOff>
      <xdr:row>0</xdr:row>
      <xdr:rowOff>3981452</xdr:rowOff>
    </xdr:to>
    <xdr:sp macro="" textlink="">
      <xdr:nvSpPr>
        <xdr:cNvPr id="150" name="矢印: 上向き折線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/>
      </xdr:nvSpPr>
      <xdr:spPr>
        <a:xfrm rot="5400000">
          <a:off x="9805670" y="3528695"/>
          <a:ext cx="593090" cy="31178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0</xdr:row>
          <xdr:rowOff>342900</xdr:rowOff>
        </xdr:from>
        <xdr:to>
          <xdr:col>4</xdr:col>
          <xdr:colOff>5572125</xdr:colOff>
          <xdr:row>0</xdr:row>
          <xdr:rowOff>4168288</xdr:rowOff>
        </xdr:to>
        <xdr:pic>
          <xdr:nvPicPr>
            <xdr:cNvPr id="152" name="図 151">
              <a:extLst>
                <a:ext uri="{FF2B5EF4-FFF2-40B4-BE49-F238E27FC236}">
                  <a16:creationId xmlns:a16="http://schemas.microsoft.com/office/drawing/2014/main" id="{00000000-0008-0000-0300-00009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拡大図の選択2" spid="_x0000_s206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1210925" y="342900"/>
              <a:ext cx="5381625" cy="382524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</xdr:col>
      <xdr:colOff>240411</xdr:colOff>
      <xdr:row>1</xdr:row>
      <xdr:rowOff>2197989</xdr:rowOff>
    </xdr:from>
    <xdr:to>
      <xdr:col>2</xdr:col>
      <xdr:colOff>552449</xdr:colOff>
      <xdr:row>1</xdr:row>
      <xdr:rowOff>2790828</xdr:rowOff>
    </xdr:to>
    <xdr:sp macro="" textlink="">
      <xdr:nvSpPr>
        <xdr:cNvPr id="153" name="矢印: 上向き折線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>
        <a:xfrm rot="5400000">
          <a:off x="9748520" y="6805295"/>
          <a:ext cx="593090" cy="31178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</xdr:row>
          <xdr:rowOff>400050</xdr:rowOff>
        </xdr:from>
        <xdr:to>
          <xdr:col>4</xdr:col>
          <xdr:colOff>5657850</xdr:colOff>
          <xdr:row>1</xdr:row>
          <xdr:rowOff>2552700</xdr:rowOff>
        </xdr:to>
        <xdr:pic>
          <xdr:nvPicPr>
            <xdr:cNvPr id="155" name="図 154">
              <a:extLst>
                <a:ext uri="{FF2B5EF4-FFF2-40B4-BE49-F238E27FC236}">
                  <a16:creationId xmlns:a16="http://schemas.microsoft.com/office/drawing/2014/main" id="{00000000-0008-0000-0300-00009B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災害の詳細2" spid="_x0000_s206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277600" y="4867275"/>
              <a:ext cx="5400675" cy="215265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0</xdr:col>
      <xdr:colOff>542925</xdr:colOff>
      <xdr:row>0</xdr:row>
      <xdr:rowOff>237490</xdr:rowOff>
    </xdr:from>
    <xdr:to>
      <xdr:col>0</xdr:col>
      <xdr:colOff>8982075</xdr:colOff>
      <xdr:row>1</xdr:row>
      <xdr:rowOff>2999740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542925" y="237490"/>
          <a:ext cx="8439150" cy="7229475"/>
          <a:chOff x="619125" y="228600"/>
          <a:chExt cx="7800975" cy="7044820"/>
        </a:xfrm>
      </xdr:grpSpPr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GrpSpPr/>
        </xdr:nvGrpSpPr>
        <xdr:grpSpPr>
          <a:xfrm>
            <a:off x="619125" y="228600"/>
            <a:ext cx="7800975" cy="7044820"/>
            <a:chOff x="876300" y="114300"/>
            <a:chExt cx="7772400" cy="7044820"/>
          </a:xfrm>
        </xdr:grpSpPr>
        <xdr:pic>
          <xdr:nvPicPr>
            <xdr:cNvPr id="77" name="図 76">
              <a:extLst>
                <a:ext uri="{FF2B5EF4-FFF2-40B4-BE49-F238E27FC236}">
                  <a16:creationId xmlns:a16="http://schemas.microsoft.com/office/drawing/2014/main" id="{00000000-0008-0000-0300-00004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76300" y="114300"/>
              <a:ext cx="7772400" cy="7044820"/>
            </a:xfrm>
            <a:prstGeom prst="rect">
              <a:avLst/>
            </a:prstGeom>
          </xdr:spPr>
        </xdr:pic>
        <xdr:sp macro="" textlink="">
          <xdr:nvSpPr>
            <xdr:cNvPr id="78" name="楕円 77">
              <a:extLst>
                <a:ext uri="{FF2B5EF4-FFF2-40B4-BE49-F238E27FC236}">
                  <a16:creationId xmlns:a16="http://schemas.microsoft.com/office/drawing/2014/main" id="{00000000-0008-0000-0300-00004E000000}"/>
                </a:ext>
              </a:extLst>
            </xdr:cNvPr>
            <xdr:cNvSpPr/>
          </xdr:nvSpPr>
          <xdr:spPr>
            <a:xfrm>
              <a:off x="7477125" y="12858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79" name="テキスト ボックス 78">
              <a:extLst>
                <a:ext uri="{FF2B5EF4-FFF2-40B4-BE49-F238E27FC236}">
                  <a16:creationId xmlns:a16="http://schemas.microsoft.com/office/drawing/2014/main" id="{00000000-0008-0000-0300-00004F000000}"/>
                </a:ext>
              </a:extLst>
            </xdr:cNvPr>
            <xdr:cNvSpPr txBox="1"/>
          </xdr:nvSpPr>
          <xdr:spPr>
            <a:xfrm>
              <a:off x="7496175" y="1104900"/>
              <a:ext cx="609600" cy="13335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神田小学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0" name="楕円 79">
              <a:extLst>
                <a:ext uri="{FF2B5EF4-FFF2-40B4-BE49-F238E27FC236}">
                  <a16:creationId xmlns:a16="http://schemas.microsoft.com/office/drawing/2014/main" id="{00000000-0008-0000-0300-000050000000}"/>
                </a:ext>
              </a:extLst>
            </xdr:cNvPr>
            <xdr:cNvSpPr/>
          </xdr:nvSpPr>
          <xdr:spPr>
            <a:xfrm>
              <a:off x="6972300" y="19431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1" name="テキスト ボックス 80">
              <a:extLst>
                <a:ext uri="{FF2B5EF4-FFF2-40B4-BE49-F238E27FC236}">
                  <a16:creationId xmlns:a16="http://schemas.microsoft.com/office/drawing/2014/main" id="{00000000-0008-0000-0300-000051000000}"/>
                </a:ext>
              </a:extLst>
            </xdr:cNvPr>
            <xdr:cNvSpPr txBox="1"/>
          </xdr:nvSpPr>
          <xdr:spPr>
            <a:xfrm>
              <a:off x="7067550" y="1924050"/>
              <a:ext cx="609600" cy="13335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平塚湘風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2" name="楕円 81">
              <a:extLst>
                <a:ext uri="{FF2B5EF4-FFF2-40B4-BE49-F238E27FC236}">
                  <a16:creationId xmlns:a16="http://schemas.microsoft.com/office/drawing/2014/main" id="{00000000-0008-0000-0300-000052000000}"/>
                </a:ext>
              </a:extLst>
            </xdr:cNvPr>
            <xdr:cNvSpPr/>
          </xdr:nvSpPr>
          <xdr:spPr>
            <a:xfrm>
              <a:off x="6677025" y="17430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3" name="テキスト ボックス 82">
              <a:extLst>
                <a:ext uri="{FF2B5EF4-FFF2-40B4-BE49-F238E27FC236}">
                  <a16:creationId xmlns:a16="http://schemas.microsoft.com/office/drawing/2014/main" id="{00000000-0008-0000-0300-000053000000}"/>
                </a:ext>
              </a:extLst>
            </xdr:cNvPr>
            <xdr:cNvSpPr txBox="1"/>
          </xdr:nvSpPr>
          <xdr:spPr>
            <a:xfrm>
              <a:off x="6562725" y="1590675"/>
              <a:ext cx="609600" cy="13335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横内中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4" name="楕円 83">
              <a:extLst>
                <a:ext uri="{FF2B5EF4-FFF2-40B4-BE49-F238E27FC236}">
                  <a16:creationId xmlns:a16="http://schemas.microsoft.com/office/drawing/2014/main" id="{00000000-0008-0000-0300-000054000000}"/>
                </a:ext>
              </a:extLst>
            </xdr:cNvPr>
            <xdr:cNvSpPr/>
          </xdr:nvSpPr>
          <xdr:spPr>
            <a:xfrm>
              <a:off x="6667500" y="19335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5" name="テキスト ボックス 84">
              <a:extLst>
                <a:ext uri="{FF2B5EF4-FFF2-40B4-BE49-F238E27FC236}">
                  <a16:creationId xmlns:a16="http://schemas.microsoft.com/office/drawing/2014/main" id="{00000000-0008-0000-0300-000055000000}"/>
                </a:ext>
              </a:extLst>
            </xdr:cNvPr>
            <xdr:cNvSpPr txBox="1"/>
          </xdr:nvSpPr>
          <xdr:spPr>
            <a:xfrm>
              <a:off x="6772275" y="2343150"/>
              <a:ext cx="514350" cy="114300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横内小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cxnSp macro="">
          <xdr:nvCxnSpPr>
            <xdr:cNvPr id="86" name="直線矢印コネクタ 85">
              <a:extLst>
                <a:ext uri="{FF2B5EF4-FFF2-40B4-BE49-F238E27FC236}">
                  <a16:creationId xmlns:a16="http://schemas.microsoft.com/office/drawing/2014/main" id="{00000000-0008-0000-0300-000056000000}"/>
                </a:ext>
              </a:extLst>
            </xdr:cNvPr>
            <xdr:cNvCxnSpPr>
              <a:stCxn id="85" idx="0"/>
              <a:endCxn id="84" idx="7"/>
            </xdr:cNvCxnSpPr>
          </xdr:nvCxnSpPr>
          <xdr:spPr>
            <a:xfrm flipH="1" flipV="1">
              <a:off x="6772275" y="2000250"/>
              <a:ext cx="257175" cy="342900"/>
            </a:xfrm>
            <a:prstGeom prst="straightConnector1">
              <a:avLst/>
            </a:prstGeom>
            <a:noFill/>
            <a:ln w="6350" cap="flat" cmpd="sng" algn="ctr">
              <a:solidFill>
                <a:srgbClr val="4472C4"/>
              </a:solidFill>
              <a:prstDash val="solid"/>
              <a:miter lim="800000"/>
              <a:tailEnd type="triangle"/>
            </a:ln>
            <a:effectLst/>
          </xdr:spPr>
        </xdr:cxnSp>
        <xdr:sp macro="" textlink="">
          <xdr:nvSpPr>
            <xdr:cNvPr id="87" name="楕円 86">
              <a:extLst>
                <a:ext uri="{FF2B5EF4-FFF2-40B4-BE49-F238E27FC236}">
                  <a16:creationId xmlns:a16="http://schemas.microsoft.com/office/drawing/2014/main" id="{00000000-0008-0000-0300-000057000000}"/>
                </a:ext>
              </a:extLst>
            </xdr:cNvPr>
            <xdr:cNvSpPr/>
          </xdr:nvSpPr>
          <xdr:spPr>
            <a:xfrm>
              <a:off x="6438900" y="26289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8" name="テキスト ボックス 87">
              <a:extLst>
                <a:ext uri="{FF2B5EF4-FFF2-40B4-BE49-F238E27FC236}">
                  <a16:creationId xmlns:a16="http://schemas.microsoft.com/office/drawing/2014/main" id="{00000000-0008-0000-0300-000058000000}"/>
                </a:ext>
              </a:extLst>
            </xdr:cNvPr>
            <xdr:cNvSpPr txBox="1"/>
          </xdr:nvSpPr>
          <xdr:spPr>
            <a:xfrm>
              <a:off x="6219825" y="2466974"/>
              <a:ext cx="504825" cy="142875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真土小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89" name="楕円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SpPr/>
          </xdr:nvSpPr>
          <xdr:spPr>
            <a:xfrm>
              <a:off x="5972175" y="32194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0" name="楕円 89">
              <a:extLst>
                <a:ext uri="{FF2B5EF4-FFF2-40B4-BE49-F238E27FC236}">
                  <a16:creationId xmlns:a16="http://schemas.microsoft.com/office/drawing/2014/main" id="{00000000-0008-0000-0300-00005A000000}"/>
                </a:ext>
              </a:extLst>
            </xdr:cNvPr>
            <xdr:cNvSpPr/>
          </xdr:nvSpPr>
          <xdr:spPr>
            <a:xfrm>
              <a:off x="5962650" y="31242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1" name="テキスト ボックス 90">
              <a:extLst>
                <a:ext uri="{FF2B5EF4-FFF2-40B4-BE49-F238E27FC236}">
                  <a16:creationId xmlns:a16="http://schemas.microsoft.com/office/drawing/2014/main" id="{00000000-0008-0000-0300-00005B000000}"/>
                </a:ext>
              </a:extLst>
            </xdr:cNvPr>
            <xdr:cNvSpPr txBox="1"/>
          </xdr:nvSpPr>
          <xdr:spPr>
            <a:xfrm>
              <a:off x="6172200" y="3124199"/>
              <a:ext cx="609600" cy="1428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松が丘小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2" name="テキスト ボックス 91">
              <a:extLst>
                <a:ext uri="{FF2B5EF4-FFF2-40B4-BE49-F238E27FC236}">
                  <a16:creationId xmlns:a16="http://schemas.microsoft.com/office/drawing/2014/main" id="{00000000-0008-0000-0300-00005C000000}"/>
                </a:ext>
              </a:extLst>
            </xdr:cNvPr>
            <xdr:cNvSpPr txBox="1"/>
          </xdr:nvSpPr>
          <xdr:spPr>
            <a:xfrm>
              <a:off x="6134100" y="3295649"/>
              <a:ext cx="495300" cy="1047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大野中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3" name="楕円 92">
              <a:extLst>
                <a:ext uri="{FF2B5EF4-FFF2-40B4-BE49-F238E27FC236}">
                  <a16:creationId xmlns:a16="http://schemas.microsoft.com/office/drawing/2014/main" id="{00000000-0008-0000-0300-00005D000000}"/>
                </a:ext>
              </a:extLst>
            </xdr:cNvPr>
            <xdr:cNvSpPr/>
          </xdr:nvSpPr>
          <xdr:spPr>
            <a:xfrm>
              <a:off x="5819775" y="41529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4" name="楕円 93">
              <a:extLst>
                <a:ext uri="{FF2B5EF4-FFF2-40B4-BE49-F238E27FC236}">
                  <a16:creationId xmlns:a16="http://schemas.microsoft.com/office/drawing/2014/main" id="{00000000-0008-0000-0300-00005E000000}"/>
                </a:ext>
              </a:extLst>
            </xdr:cNvPr>
            <xdr:cNvSpPr/>
          </xdr:nvSpPr>
          <xdr:spPr>
            <a:xfrm>
              <a:off x="5734050" y="42481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5" name="テキスト ボックス 94">
              <a:extLst>
                <a:ext uri="{FF2B5EF4-FFF2-40B4-BE49-F238E27FC236}">
                  <a16:creationId xmlns:a16="http://schemas.microsoft.com/office/drawing/2014/main" id="{00000000-0008-0000-0300-00005F000000}"/>
                </a:ext>
              </a:extLst>
            </xdr:cNvPr>
            <xdr:cNvSpPr txBox="1"/>
          </xdr:nvSpPr>
          <xdr:spPr>
            <a:xfrm>
              <a:off x="5886450" y="4010024"/>
              <a:ext cx="495300" cy="1047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大原小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300-000060000000}"/>
                </a:ext>
              </a:extLst>
            </xdr:cNvPr>
            <xdr:cNvSpPr txBox="1"/>
          </xdr:nvSpPr>
          <xdr:spPr>
            <a:xfrm>
              <a:off x="5819775" y="4248149"/>
              <a:ext cx="495300" cy="1047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平塚中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7" name="テキスト ボックス 96">
              <a:extLst>
                <a:ext uri="{FF2B5EF4-FFF2-40B4-BE49-F238E27FC236}">
                  <a16:creationId xmlns:a16="http://schemas.microsoft.com/office/drawing/2014/main" id="{00000000-0008-0000-0300-000061000000}"/>
                </a:ext>
              </a:extLst>
            </xdr:cNvPr>
            <xdr:cNvSpPr txBox="1"/>
          </xdr:nvSpPr>
          <xdr:spPr>
            <a:xfrm>
              <a:off x="5934074" y="4410074"/>
              <a:ext cx="609601" cy="142876"/>
            </a:xfrm>
            <a:prstGeom prst="rect">
              <a:avLst/>
            </a:prstGeom>
            <a:solidFill>
              <a:srgbClr val="92D050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総合公園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8" name="楕円 97">
              <a:extLst>
                <a:ext uri="{FF2B5EF4-FFF2-40B4-BE49-F238E27FC236}">
                  <a16:creationId xmlns:a16="http://schemas.microsoft.com/office/drawing/2014/main" id="{00000000-0008-0000-0300-000062000000}"/>
                </a:ext>
              </a:extLst>
            </xdr:cNvPr>
            <xdr:cNvSpPr/>
          </xdr:nvSpPr>
          <xdr:spPr>
            <a:xfrm>
              <a:off x="5505450" y="45339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99" name="テキスト ボックス 98">
              <a:extLst>
                <a:ext uri="{FF2B5EF4-FFF2-40B4-BE49-F238E27FC236}">
                  <a16:creationId xmlns:a16="http://schemas.microsoft.com/office/drawing/2014/main" id="{00000000-0008-0000-0300-000063000000}"/>
                </a:ext>
              </a:extLst>
            </xdr:cNvPr>
            <xdr:cNvSpPr txBox="1"/>
          </xdr:nvSpPr>
          <xdr:spPr>
            <a:xfrm>
              <a:off x="5381624" y="4657724"/>
              <a:ext cx="590551" cy="1428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平塚江南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0" name="楕円 99">
              <a:extLst>
                <a:ext uri="{FF2B5EF4-FFF2-40B4-BE49-F238E27FC236}">
                  <a16:creationId xmlns:a16="http://schemas.microsoft.com/office/drawing/2014/main" id="{00000000-0008-0000-0300-000064000000}"/>
                </a:ext>
              </a:extLst>
            </xdr:cNvPr>
            <xdr:cNvSpPr/>
          </xdr:nvSpPr>
          <xdr:spPr>
            <a:xfrm>
              <a:off x="4867275" y="45624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1" name="テキスト ボックス 100">
              <a:extLst>
                <a:ext uri="{FF2B5EF4-FFF2-40B4-BE49-F238E27FC236}">
                  <a16:creationId xmlns:a16="http://schemas.microsoft.com/office/drawing/2014/main" id="{00000000-0008-0000-0300-000065000000}"/>
                </a:ext>
              </a:extLst>
            </xdr:cNvPr>
            <xdr:cNvSpPr txBox="1"/>
          </xdr:nvSpPr>
          <xdr:spPr>
            <a:xfrm>
              <a:off x="4743450" y="4667249"/>
              <a:ext cx="523876" cy="16192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南原小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2" name="楕円 101">
              <a:extLst>
                <a:ext uri="{FF2B5EF4-FFF2-40B4-BE49-F238E27FC236}">
                  <a16:creationId xmlns:a16="http://schemas.microsoft.com/office/drawing/2014/main" id="{00000000-0008-0000-0300-000066000000}"/>
                </a:ext>
              </a:extLst>
            </xdr:cNvPr>
            <xdr:cNvSpPr/>
          </xdr:nvSpPr>
          <xdr:spPr>
            <a:xfrm>
              <a:off x="5486400" y="50482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300-000067000000}"/>
                </a:ext>
              </a:extLst>
            </xdr:cNvPr>
            <xdr:cNvSpPr txBox="1"/>
          </xdr:nvSpPr>
          <xdr:spPr>
            <a:xfrm>
              <a:off x="5324474" y="4886324"/>
              <a:ext cx="647701" cy="13335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富士見小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4" name="楕円 103">
              <a:extLst>
                <a:ext uri="{FF2B5EF4-FFF2-40B4-BE49-F238E27FC236}">
                  <a16:creationId xmlns:a16="http://schemas.microsoft.com/office/drawing/2014/main" id="{00000000-0008-0000-0300-000068000000}"/>
                </a:ext>
              </a:extLst>
            </xdr:cNvPr>
            <xdr:cNvSpPr/>
          </xdr:nvSpPr>
          <xdr:spPr>
            <a:xfrm>
              <a:off x="5010150" y="51435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300-000069000000}"/>
                </a:ext>
              </a:extLst>
            </xdr:cNvPr>
            <xdr:cNvSpPr txBox="1"/>
          </xdr:nvSpPr>
          <xdr:spPr>
            <a:xfrm>
              <a:off x="4448175" y="5229224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旧平商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6" name="楕円 105">
              <a:extLst>
                <a:ext uri="{FF2B5EF4-FFF2-40B4-BE49-F238E27FC236}">
                  <a16:creationId xmlns:a16="http://schemas.microsoft.com/office/drawing/2014/main" id="{00000000-0008-0000-0300-00006A000000}"/>
                </a:ext>
              </a:extLst>
            </xdr:cNvPr>
            <xdr:cNvSpPr/>
          </xdr:nvSpPr>
          <xdr:spPr>
            <a:xfrm>
              <a:off x="4933950" y="49530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7" name="楕円 106">
              <a:extLst>
                <a:ext uri="{FF2B5EF4-FFF2-40B4-BE49-F238E27FC236}">
                  <a16:creationId xmlns:a16="http://schemas.microsoft.com/office/drawing/2014/main" id="{00000000-0008-0000-0300-00006B000000}"/>
                </a:ext>
              </a:extLst>
            </xdr:cNvPr>
            <xdr:cNvSpPr/>
          </xdr:nvSpPr>
          <xdr:spPr>
            <a:xfrm>
              <a:off x="5210175" y="51149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8" name="楕円 107">
              <a:extLst>
                <a:ext uri="{FF2B5EF4-FFF2-40B4-BE49-F238E27FC236}">
                  <a16:creationId xmlns:a16="http://schemas.microsoft.com/office/drawing/2014/main" id="{00000000-0008-0000-0300-00006C000000}"/>
                </a:ext>
              </a:extLst>
            </xdr:cNvPr>
            <xdr:cNvSpPr/>
          </xdr:nvSpPr>
          <xdr:spPr>
            <a:xfrm>
              <a:off x="5667375" y="59436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09" name="テキスト ボックス 108">
              <a:extLst>
                <a:ext uri="{FF2B5EF4-FFF2-40B4-BE49-F238E27FC236}">
                  <a16:creationId xmlns:a16="http://schemas.microsoft.com/office/drawing/2014/main" id="{00000000-0008-0000-0300-00006D000000}"/>
                </a:ext>
              </a:extLst>
            </xdr:cNvPr>
            <xdr:cNvSpPr txBox="1"/>
          </xdr:nvSpPr>
          <xdr:spPr>
            <a:xfrm>
              <a:off x="5791200" y="5876924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平塚工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0" name="楕円 109">
              <a:extLst>
                <a:ext uri="{FF2B5EF4-FFF2-40B4-BE49-F238E27FC236}">
                  <a16:creationId xmlns:a16="http://schemas.microsoft.com/office/drawing/2014/main" id="{00000000-0008-0000-0300-00006E000000}"/>
                </a:ext>
              </a:extLst>
            </xdr:cNvPr>
            <xdr:cNvSpPr/>
          </xdr:nvSpPr>
          <xdr:spPr>
            <a:xfrm>
              <a:off x="6962775" y="47720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1" name="テキスト ボックス 110">
              <a:extLst>
                <a:ext uri="{FF2B5EF4-FFF2-40B4-BE49-F238E27FC236}">
                  <a16:creationId xmlns:a16="http://schemas.microsoft.com/office/drawing/2014/main" id="{00000000-0008-0000-0300-00006F000000}"/>
                </a:ext>
              </a:extLst>
            </xdr:cNvPr>
            <xdr:cNvSpPr txBox="1"/>
          </xdr:nvSpPr>
          <xdr:spPr>
            <a:xfrm>
              <a:off x="7029450" y="4591049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松原小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2" name="楕円 111">
              <a:extLst>
                <a:ext uri="{FF2B5EF4-FFF2-40B4-BE49-F238E27FC236}">
                  <a16:creationId xmlns:a16="http://schemas.microsoft.com/office/drawing/2014/main" id="{00000000-0008-0000-0300-000070000000}"/>
                </a:ext>
              </a:extLst>
            </xdr:cNvPr>
            <xdr:cNvSpPr/>
          </xdr:nvSpPr>
          <xdr:spPr>
            <a:xfrm>
              <a:off x="6353175" y="47244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3" name="テキスト ボックス 112">
              <a:extLst>
                <a:ext uri="{FF2B5EF4-FFF2-40B4-BE49-F238E27FC236}">
                  <a16:creationId xmlns:a16="http://schemas.microsoft.com/office/drawing/2014/main" id="{00000000-0008-0000-0300-000071000000}"/>
                </a:ext>
              </a:extLst>
            </xdr:cNvPr>
            <xdr:cNvSpPr txBox="1"/>
          </xdr:nvSpPr>
          <xdr:spPr>
            <a:xfrm>
              <a:off x="6267450" y="4562474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江陽中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4" name="楕円 113">
              <a:extLst>
                <a:ext uri="{FF2B5EF4-FFF2-40B4-BE49-F238E27FC236}">
                  <a16:creationId xmlns:a16="http://schemas.microsoft.com/office/drawing/2014/main" id="{00000000-0008-0000-0300-000072000000}"/>
                </a:ext>
              </a:extLst>
            </xdr:cNvPr>
            <xdr:cNvSpPr/>
          </xdr:nvSpPr>
          <xdr:spPr>
            <a:xfrm>
              <a:off x="5105400" y="40290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5" name="テキスト ボックス 114">
              <a:extLst>
                <a:ext uri="{FF2B5EF4-FFF2-40B4-BE49-F238E27FC236}">
                  <a16:creationId xmlns:a16="http://schemas.microsoft.com/office/drawing/2014/main" id="{00000000-0008-0000-0300-000073000000}"/>
                </a:ext>
              </a:extLst>
            </xdr:cNvPr>
            <xdr:cNvSpPr txBox="1"/>
          </xdr:nvSpPr>
          <xdr:spPr>
            <a:xfrm>
              <a:off x="4914900" y="3829049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中原小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6" name="楕円 115">
              <a:extLst>
                <a:ext uri="{FF2B5EF4-FFF2-40B4-BE49-F238E27FC236}">
                  <a16:creationId xmlns:a16="http://schemas.microsoft.com/office/drawing/2014/main" id="{00000000-0008-0000-0300-000074000000}"/>
                </a:ext>
              </a:extLst>
            </xdr:cNvPr>
            <xdr:cNvSpPr/>
          </xdr:nvSpPr>
          <xdr:spPr>
            <a:xfrm>
              <a:off x="4333875" y="53530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7" name="テキスト ボックス 116">
              <a:extLst>
                <a:ext uri="{FF2B5EF4-FFF2-40B4-BE49-F238E27FC236}">
                  <a16:creationId xmlns:a16="http://schemas.microsoft.com/office/drawing/2014/main" id="{00000000-0008-0000-0300-000075000000}"/>
                </a:ext>
              </a:extLst>
            </xdr:cNvPr>
            <xdr:cNvSpPr txBox="1"/>
          </xdr:nvSpPr>
          <xdr:spPr>
            <a:xfrm>
              <a:off x="3438525" y="5524499"/>
              <a:ext cx="523876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山下小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8" name="楕円 117">
              <a:extLst>
                <a:ext uri="{FF2B5EF4-FFF2-40B4-BE49-F238E27FC236}">
                  <a16:creationId xmlns:a16="http://schemas.microsoft.com/office/drawing/2014/main" id="{00000000-0008-0000-0300-000076000000}"/>
                </a:ext>
              </a:extLst>
            </xdr:cNvPr>
            <xdr:cNvSpPr/>
          </xdr:nvSpPr>
          <xdr:spPr>
            <a:xfrm>
              <a:off x="3743325" y="48863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19" name="テキスト ボックス 118">
              <a:extLst>
                <a:ext uri="{FF2B5EF4-FFF2-40B4-BE49-F238E27FC236}">
                  <a16:creationId xmlns:a16="http://schemas.microsoft.com/office/drawing/2014/main" id="{00000000-0008-0000-0300-000077000000}"/>
                </a:ext>
              </a:extLst>
            </xdr:cNvPr>
            <xdr:cNvSpPr txBox="1"/>
          </xdr:nvSpPr>
          <xdr:spPr>
            <a:xfrm>
              <a:off x="3771900" y="5010149"/>
              <a:ext cx="428625" cy="15240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旭小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cxnSp macro="">
          <xdr:nvCxnSpPr>
            <xdr:cNvPr id="120" name="直線矢印コネクタ 119">
              <a:extLst>
                <a:ext uri="{FF2B5EF4-FFF2-40B4-BE49-F238E27FC236}">
                  <a16:creationId xmlns:a16="http://schemas.microsoft.com/office/drawing/2014/main" id="{00000000-0008-0000-0300-000078000000}"/>
                </a:ext>
              </a:extLst>
            </xdr:cNvPr>
            <xdr:cNvCxnSpPr>
              <a:endCxn id="116" idx="2"/>
            </xdr:cNvCxnSpPr>
          </xdr:nvCxnSpPr>
          <xdr:spPr>
            <a:xfrm flipV="1">
              <a:off x="3829050" y="5400675"/>
              <a:ext cx="504825" cy="66675"/>
            </a:xfrm>
            <a:prstGeom prst="straightConnector1">
              <a:avLst/>
            </a:prstGeom>
            <a:noFill/>
            <a:ln w="6350" cap="flat" cmpd="sng" algn="ctr">
              <a:solidFill>
                <a:srgbClr val="4472C4"/>
              </a:solidFill>
              <a:prstDash val="solid"/>
              <a:miter lim="800000"/>
              <a:tailEnd type="triangle"/>
            </a:ln>
            <a:effectLst/>
          </xdr:spPr>
        </xdr:cxnSp>
        <xdr:sp macro="" textlink="">
          <xdr:nvSpPr>
            <xdr:cNvPr id="121" name="楕円 120">
              <a:extLst>
                <a:ext uri="{FF2B5EF4-FFF2-40B4-BE49-F238E27FC236}">
                  <a16:creationId xmlns:a16="http://schemas.microsoft.com/office/drawing/2014/main" id="{00000000-0008-0000-0300-000079000000}"/>
                </a:ext>
              </a:extLst>
            </xdr:cNvPr>
            <xdr:cNvSpPr/>
          </xdr:nvSpPr>
          <xdr:spPr>
            <a:xfrm>
              <a:off x="3724275" y="51625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2" name="テキスト ボックス 121">
              <a:extLst>
                <a:ext uri="{FF2B5EF4-FFF2-40B4-BE49-F238E27FC236}">
                  <a16:creationId xmlns:a16="http://schemas.microsoft.com/office/drawing/2014/main" id="{00000000-0008-0000-0300-00007A000000}"/>
                </a:ext>
              </a:extLst>
            </xdr:cNvPr>
            <xdr:cNvSpPr txBox="1"/>
          </xdr:nvSpPr>
          <xdr:spPr>
            <a:xfrm>
              <a:off x="3114675" y="521969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山城中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3" name="楕円 122">
              <a:extLst>
                <a:ext uri="{FF2B5EF4-FFF2-40B4-BE49-F238E27FC236}">
                  <a16:creationId xmlns:a16="http://schemas.microsoft.com/office/drawing/2014/main" id="{00000000-0008-0000-0300-00007B000000}"/>
                </a:ext>
              </a:extLst>
            </xdr:cNvPr>
            <xdr:cNvSpPr/>
          </xdr:nvSpPr>
          <xdr:spPr>
            <a:xfrm>
              <a:off x="3943350" y="44672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4" name="テキスト ボックス 123">
              <a:extLst>
                <a:ext uri="{FF2B5EF4-FFF2-40B4-BE49-F238E27FC236}">
                  <a16:creationId xmlns:a16="http://schemas.microsoft.com/office/drawing/2014/main" id="{00000000-0008-0000-0300-00007C000000}"/>
                </a:ext>
              </a:extLst>
            </xdr:cNvPr>
            <xdr:cNvSpPr txBox="1"/>
          </xdr:nvSpPr>
          <xdr:spPr>
            <a:xfrm>
              <a:off x="3143250" y="415289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松延小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cxnSp macro="">
          <xdr:nvCxnSpPr>
            <xdr:cNvPr id="125" name="直線矢印コネクタ 124">
              <a:extLst>
                <a:ext uri="{FF2B5EF4-FFF2-40B4-BE49-F238E27FC236}">
                  <a16:creationId xmlns:a16="http://schemas.microsoft.com/office/drawing/2014/main" id="{00000000-0008-0000-0300-00007D000000}"/>
                </a:ext>
              </a:extLst>
            </xdr:cNvPr>
            <xdr:cNvCxnSpPr/>
          </xdr:nvCxnSpPr>
          <xdr:spPr>
            <a:xfrm>
              <a:off x="3514725" y="4343400"/>
              <a:ext cx="400050" cy="171450"/>
            </a:xfrm>
            <a:prstGeom prst="straightConnector1">
              <a:avLst/>
            </a:prstGeom>
            <a:noFill/>
            <a:ln w="6350" cap="flat" cmpd="sng" algn="ctr">
              <a:solidFill>
                <a:srgbClr val="4472C4"/>
              </a:solidFill>
              <a:prstDash val="solid"/>
              <a:miter lim="800000"/>
              <a:tailEnd type="triangle"/>
            </a:ln>
            <a:effectLst/>
          </xdr:spPr>
        </xdr:cxnSp>
        <xdr:sp macro="" textlink="">
          <xdr:nvSpPr>
            <xdr:cNvPr id="126" name="楕円 125">
              <a:extLst>
                <a:ext uri="{FF2B5EF4-FFF2-40B4-BE49-F238E27FC236}">
                  <a16:creationId xmlns:a16="http://schemas.microsoft.com/office/drawing/2014/main" id="{00000000-0008-0000-0300-00007E000000}"/>
                </a:ext>
              </a:extLst>
            </xdr:cNvPr>
            <xdr:cNvSpPr/>
          </xdr:nvSpPr>
          <xdr:spPr>
            <a:xfrm>
              <a:off x="1771650" y="36576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300-00007F000000}"/>
                </a:ext>
              </a:extLst>
            </xdr:cNvPr>
            <xdr:cNvSpPr txBox="1"/>
          </xdr:nvSpPr>
          <xdr:spPr>
            <a:xfrm>
              <a:off x="1685925" y="346709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吉沢小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8" name="楕円 127">
              <a:extLst>
                <a:ext uri="{FF2B5EF4-FFF2-40B4-BE49-F238E27FC236}">
                  <a16:creationId xmlns:a16="http://schemas.microsoft.com/office/drawing/2014/main" id="{00000000-0008-0000-0300-000080000000}"/>
                </a:ext>
              </a:extLst>
            </xdr:cNvPr>
            <xdr:cNvSpPr/>
          </xdr:nvSpPr>
          <xdr:spPr>
            <a:xfrm>
              <a:off x="3600450" y="31718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29" name="テキスト ボックス 128">
              <a:extLst>
                <a:ext uri="{FF2B5EF4-FFF2-40B4-BE49-F238E27FC236}">
                  <a16:creationId xmlns:a16="http://schemas.microsoft.com/office/drawing/2014/main" id="{00000000-0008-0000-0300-000081000000}"/>
                </a:ext>
              </a:extLst>
            </xdr:cNvPr>
            <xdr:cNvSpPr txBox="1"/>
          </xdr:nvSpPr>
          <xdr:spPr>
            <a:xfrm>
              <a:off x="3390900" y="3286124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金旭中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0" name="楕円 129">
              <a:extLst>
                <a:ext uri="{FF2B5EF4-FFF2-40B4-BE49-F238E27FC236}">
                  <a16:creationId xmlns:a16="http://schemas.microsoft.com/office/drawing/2014/main" id="{00000000-0008-0000-0300-000082000000}"/>
                </a:ext>
              </a:extLst>
            </xdr:cNvPr>
            <xdr:cNvSpPr/>
          </xdr:nvSpPr>
          <xdr:spPr>
            <a:xfrm>
              <a:off x="2876550" y="32289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1" name="テキスト ボックス 130">
              <a:extLst>
                <a:ext uri="{FF2B5EF4-FFF2-40B4-BE49-F238E27FC236}">
                  <a16:creationId xmlns:a16="http://schemas.microsoft.com/office/drawing/2014/main" id="{00000000-0008-0000-0300-000083000000}"/>
                </a:ext>
              </a:extLst>
            </xdr:cNvPr>
            <xdr:cNvSpPr txBox="1"/>
          </xdr:nvSpPr>
          <xdr:spPr>
            <a:xfrm>
              <a:off x="1952624" y="3076574"/>
              <a:ext cx="1009651" cy="17145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県立子ども自立</a:t>
              </a:r>
              <a:r>
                <a:rPr kumimoji="1" lang="en-US" altLang="ja-JP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S</a:t>
              </a:r>
            </a:p>
          </xdr:txBody>
        </xdr:sp>
        <xdr:sp macro="" textlink="">
          <xdr:nvSpPr>
            <xdr:cNvPr id="132" name="楕円 131">
              <a:extLst>
                <a:ext uri="{FF2B5EF4-FFF2-40B4-BE49-F238E27FC236}">
                  <a16:creationId xmlns:a16="http://schemas.microsoft.com/office/drawing/2014/main" id="{00000000-0008-0000-0300-000084000000}"/>
                </a:ext>
              </a:extLst>
            </xdr:cNvPr>
            <xdr:cNvSpPr/>
          </xdr:nvSpPr>
          <xdr:spPr>
            <a:xfrm>
              <a:off x="2533650" y="28098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3" name="楕円 132">
              <a:extLst>
                <a:ext uri="{FF2B5EF4-FFF2-40B4-BE49-F238E27FC236}">
                  <a16:creationId xmlns:a16="http://schemas.microsoft.com/office/drawing/2014/main" id="{00000000-0008-0000-0300-000085000000}"/>
                </a:ext>
              </a:extLst>
            </xdr:cNvPr>
            <xdr:cNvSpPr/>
          </xdr:nvSpPr>
          <xdr:spPr>
            <a:xfrm>
              <a:off x="2657475" y="25622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4" name="テキスト ボックス 133">
              <a:extLst>
                <a:ext uri="{FF2B5EF4-FFF2-40B4-BE49-F238E27FC236}">
                  <a16:creationId xmlns:a16="http://schemas.microsoft.com/office/drawing/2014/main" id="{00000000-0008-0000-0300-000086000000}"/>
                </a:ext>
              </a:extLst>
            </xdr:cNvPr>
            <xdr:cNvSpPr txBox="1"/>
          </xdr:nvSpPr>
          <xdr:spPr>
            <a:xfrm>
              <a:off x="2409825" y="234314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金目中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300-000087000000}"/>
                </a:ext>
              </a:extLst>
            </xdr:cNvPr>
            <xdr:cNvSpPr txBox="1"/>
          </xdr:nvSpPr>
          <xdr:spPr>
            <a:xfrm>
              <a:off x="2047875" y="260984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金目小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6" name="楕円 135">
              <a:extLst>
                <a:ext uri="{FF2B5EF4-FFF2-40B4-BE49-F238E27FC236}">
                  <a16:creationId xmlns:a16="http://schemas.microsoft.com/office/drawing/2014/main" id="{00000000-0008-0000-0300-000088000000}"/>
                </a:ext>
              </a:extLst>
            </xdr:cNvPr>
            <xdr:cNvSpPr/>
          </xdr:nvSpPr>
          <xdr:spPr>
            <a:xfrm>
              <a:off x="7381875" y="56578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300-000089000000}"/>
                </a:ext>
              </a:extLst>
            </xdr:cNvPr>
            <xdr:cNvSpPr txBox="1"/>
          </xdr:nvSpPr>
          <xdr:spPr>
            <a:xfrm>
              <a:off x="7391400" y="5724524"/>
              <a:ext cx="714376" cy="15240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平塚競輪場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8" name="楕円 137">
              <a:extLst>
                <a:ext uri="{FF2B5EF4-FFF2-40B4-BE49-F238E27FC236}">
                  <a16:creationId xmlns:a16="http://schemas.microsoft.com/office/drawing/2014/main" id="{00000000-0008-0000-0300-00008A000000}"/>
                </a:ext>
              </a:extLst>
            </xdr:cNvPr>
            <xdr:cNvSpPr/>
          </xdr:nvSpPr>
          <xdr:spPr>
            <a:xfrm>
              <a:off x="7048500" y="59340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39" name="楕円 138">
              <a:extLst>
                <a:ext uri="{FF2B5EF4-FFF2-40B4-BE49-F238E27FC236}">
                  <a16:creationId xmlns:a16="http://schemas.microsoft.com/office/drawing/2014/main" id="{00000000-0008-0000-0300-00008B000000}"/>
                </a:ext>
              </a:extLst>
            </xdr:cNvPr>
            <xdr:cNvSpPr/>
          </xdr:nvSpPr>
          <xdr:spPr>
            <a:xfrm>
              <a:off x="7000875" y="61531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0" name="楕円 139">
              <a:extLst>
                <a:ext uri="{FF2B5EF4-FFF2-40B4-BE49-F238E27FC236}">
                  <a16:creationId xmlns:a16="http://schemas.microsoft.com/office/drawing/2014/main" id="{00000000-0008-0000-0300-00008C000000}"/>
                </a:ext>
              </a:extLst>
            </xdr:cNvPr>
            <xdr:cNvSpPr/>
          </xdr:nvSpPr>
          <xdr:spPr>
            <a:xfrm>
              <a:off x="6143625" y="612457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1" name="楕円 140">
              <a:extLst>
                <a:ext uri="{FF2B5EF4-FFF2-40B4-BE49-F238E27FC236}">
                  <a16:creationId xmlns:a16="http://schemas.microsoft.com/office/drawing/2014/main" id="{00000000-0008-0000-0300-00008D000000}"/>
                </a:ext>
              </a:extLst>
            </xdr:cNvPr>
            <xdr:cNvSpPr/>
          </xdr:nvSpPr>
          <xdr:spPr>
            <a:xfrm>
              <a:off x="6200775" y="626745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2" name="楕円 141">
              <a:extLst>
                <a:ext uri="{FF2B5EF4-FFF2-40B4-BE49-F238E27FC236}">
                  <a16:creationId xmlns:a16="http://schemas.microsoft.com/office/drawing/2014/main" id="{00000000-0008-0000-0300-00008E000000}"/>
                </a:ext>
              </a:extLst>
            </xdr:cNvPr>
            <xdr:cNvSpPr/>
          </xdr:nvSpPr>
          <xdr:spPr>
            <a:xfrm>
              <a:off x="5762625" y="64865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3" name="楕円 142">
              <a:extLst>
                <a:ext uri="{FF2B5EF4-FFF2-40B4-BE49-F238E27FC236}">
                  <a16:creationId xmlns:a16="http://schemas.microsoft.com/office/drawing/2014/main" id="{00000000-0008-0000-0300-00008F000000}"/>
                </a:ext>
              </a:extLst>
            </xdr:cNvPr>
            <xdr:cNvSpPr/>
          </xdr:nvSpPr>
          <xdr:spPr>
            <a:xfrm>
              <a:off x="4800600" y="6753225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4" name="テキスト ボックス 143">
              <a:extLst>
                <a:ext uri="{FF2B5EF4-FFF2-40B4-BE49-F238E27FC236}">
                  <a16:creationId xmlns:a16="http://schemas.microsoft.com/office/drawing/2014/main" id="{00000000-0008-0000-0300-000090000000}"/>
                </a:ext>
              </a:extLst>
            </xdr:cNvPr>
            <xdr:cNvSpPr txBox="1"/>
          </xdr:nvSpPr>
          <xdr:spPr>
            <a:xfrm>
              <a:off x="4895850" y="6848474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大磯高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5" name="テキスト ボックス 144">
              <a:extLst>
                <a:ext uri="{FF2B5EF4-FFF2-40B4-BE49-F238E27FC236}">
                  <a16:creationId xmlns:a16="http://schemas.microsoft.com/office/drawing/2014/main" id="{00000000-0008-0000-0300-000091000000}"/>
                </a:ext>
              </a:extLst>
            </xdr:cNvPr>
            <xdr:cNvSpPr txBox="1"/>
          </xdr:nvSpPr>
          <xdr:spPr>
            <a:xfrm>
              <a:off x="5105400" y="6372224"/>
              <a:ext cx="714376" cy="15240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なでしこ小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6" name="テキスト ボックス 145">
              <a:extLst>
                <a:ext uri="{FF2B5EF4-FFF2-40B4-BE49-F238E27FC236}">
                  <a16:creationId xmlns:a16="http://schemas.microsoft.com/office/drawing/2014/main" id="{00000000-0008-0000-0300-000092000000}"/>
                </a:ext>
              </a:extLst>
            </xdr:cNvPr>
            <xdr:cNvSpPr txBox="1"/>
          </xdr:nvSpPr>
          <xdr:spPr>
            <a:xfrm>
              <a:off x="5886450" y="636269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花水小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7" name="テキスト ボックス 146">
              <a:extLst>
                <a:ext uri="{FF2B5EF4-FFF2-40B4-BE49-F238E27FC236}">
                  <a16:creationId xmlns:a16="http://schemas.microsoft.com/office/drawing/2014/main" id="{00000000-0008-0000-0300-000093000000}"/>
                </a:ext>
              </a:extLst>
            </xdr:cNvPr>
            <xdr:cNvSpPr txBox="1"/>
          </xdr:nvSpPr>
          <xdr:spPr>
            <a:xfrm>
              <a:off x="5553075" y="6134099"/>
              <a:ext cx="523875" cy="180976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浜岳中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8" name="テキスト ボックス 147">
              <a:extLst>
                <a:ext uri="{FF2B5EF4-FFF2-40B4-BE49-F238E27FC236}">
                  <a16:creationId xmlns:a16="http://schemas.microsoft.com/office/drawing/2014/main" id="{00000000-0008-0000-0300-000094000000}"/>
                </a:ext>
              </a:extLst>
            </xdr:cNvPr>
            <xdr:cNvSpPr txBox="1"/>
          </xdr:nvSpPr>
          <xdr:spPr>
            <a:xfrm>
              <a:off x="6600825" y="5781674"/>
              <a:ext cx="447675" cy="171451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ysClr val="window" lastClr="FFFFFF">
                  <a:shade val="50000"/>
                </a:sysClr>
              </a:solidFill>
            </a:ln>
            <a:effectLst/>
          </xdr:spPr>
          <xdr:txBody>
            <a:bodyPr vertOverflow="clip" horzOverflow="clip" wrap="square" rtlCol="0" anchor="ctr" anchorCtr="0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r>
                <a:rPr kumimoji="1" lang="ja-JP" altLang="en-US" sz="8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游ゴシック" panose="020B0400000000000000" pitchFamily="50" charset="-128"/>
                  <a:cs typeface="+mn-cs"/>
                </a:rPr>
                <a:t>港小</a:t>
              </a:r>
              <a:endParaRPr kumimoji="1" lang="en-US" altLang="ja-JP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  <xdr:sp macro="" textlink="">
          <xdr:nvSpPr>
            <xdr:cNvPr id="149" name="楕円 148">
              <a:extLst>
                <a:ext uri="{FF2B5EF4-FFF2-40B4-BE49-F238E27FC236}">
                  <a16:creationId xmlns:a16="http://schemas.microsoft.com/office/drawing/2014/main" id="{00000000-0008-0000-0300-000095000000}"/>
                </a:ext>
              </a:extLst>
            </xdr:cNvPr>
            <xdr:cNvSpPr/>
          </xdr:nvSpPr>
          <xdr:spPr>
            <a:xfrm>
              <a:off x="6924675" y="6172200"/>
              <a:ext cx="85725" cy="95250"/>
            </a:xfrm>
            <a:prstGeom prst="ellipse">
              <a:avLst/>
            </a:prstGeom>
            <a:solidFill>
              <a:srgbClr val="00B050"/>
            </a:solidFill>
            <a:ln w="12700" cap="flat" cmpd="sng" algn="ctr">
              <a:solidFill>
                <a:srgbClr val="4472C4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defRPr/>
              </a:pPr>
              <a:endPara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游ゴシック" panose="020B0400000000000000" pitchFamily="50" charset="-128"/>
                <a:cs typeface="+mn-cs"/>
              </a:endParaRPr>
            </a:p>
          </xdr:txBody>
        </xdr:sp>
      </xdr:grpSp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/>
        </xdr:nvSpPr>
        <xdr:spPr>
          <a:xfrm flipH="1">
            <a:off x="3781423" y="942975"/>
            <a:ext cx="180976" cy="171449"/>
          </a:xfrm>
          <a:prstGeom prst="ellipse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矢印: 右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86225" y="990600"/>
            <a:ext cx="314325" cy="66675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4505325" y="933450"/>
            <a:ext cx="1790700" cy="18097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100" b="1">
                <a:solidFill>
                  <a:srgbClr val="00B050"/>
                </a:solidFill>
              </a:rPr>
              <a:t>主な広域避難所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600/Desktop/&#24179;&#22618;&#22320;&#22259;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600/Desktop/&#24179;&#22618;&#24066;&#22320;&#22259;&#652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2600\AppData\Local\Temp\MicrosoftEdgeDownloads\387d82ac-1475-4113-af50-20b4fd510688\&#28797;&#23475;&#12503;&#12525;&#12501;&#12451;&#12540;&#12523;&#38598;&#35336;&#34920;&#12414;&#12392;&#12417;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図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図"/>
      <sheetName val="Sheet1"/>
      <sheetName val="image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2025.3.14打合せ"/>
      <sheetName val="地図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A4" workbookViewId="0">
      <selection activeCell="A15" sqref="A15"/>
    </sheetView>
  </sheetViews>
  <sheetFormatPr defaultColWidth="9" defaultRowHeight="18"/>
  <cols>
    <col min="1" max="1" width="9" style="25"/>
    <col min="2" max="2" width="77.3984375" style="25" customWidth="1"/>
    <col min="3" max="16384" width="9" style="25"/>
  </cols>
  <sheetData>
    <row r="1" spans="1:12">
      <c r="A1" s="25" t="s">
        <v>0</v>
      </c>
      <c r="B1" s="25" t="s">
        <v>1</v>
      </c>
      <c r="L1" s="25" t="s">
        <v>2</v>
      </c>
    </row>
    <row r="2" spans="1:12" ht="330" customHeight="1">
      <c r="A2" s="25" t="s">
        <v>3</v>
      </c>
    </row>
    <row r="3" spans="1:12" ht="330" customHeight="1">
      <c r="A3" s="25" t="s">
        <v>4</v>
      </c>
    </row>
    <row r="4" spans="1:12" ht="330" customHeight="1">
      <c r="A4" s="25">
        <v>1</v>
      </c>
    </row>
    <row r="5" spans="1:12" ht="380.1" customHeight="1">
      <c r="A5" s="25">
        <v>7</v>
      </c>
    </row>
    <row r="6" spans="1:12" ht="380.1" customHeight="1">
      <c r="A6" s="25" t="s">
        <v>5</v>
      </c>
    </row>
    <row r="7" spans="1:12" ht="380.1" customHeight="1">
      <c r="A7" s="25">
        <v>11</v>
      </c>
    </row>
    <row r="8" spans="1:12" ht="380.1" customHeight="1">
      <c r="A8" s="26" t="s">
        <v>6</v>
      </c>
    </row>
    <row r="9" spans="1:12" ht="380.1" customHeight="1">
      <c r="A9" s="25">
        <v>16</v>
      </c>
    </row>
    <row r="10" spans="1:12" ht="380.1" customHeight="1">
      <c r="A10" s="25">
        <v>17</v>
      </c>
    </row>
    <row r="11" spans="1:12" ht="380.1" customHeight="1">
      <c r="A11" s="25">
        <v>18</v>
      </c>
    </row>
    <row r="12" spans="1:12" ht="380.1" customHeight="1">
      <c r="A12" s="25" t="s">
        <v>7</v>
      </c>
    </row>
    <row r="13" spans="1:12" ht="380.1" customHeight="1">
      <c r="A13" s="25">
        <v>21</v>
      </c>
    </row>
    <row r="14" spans="1:12" ht="380.1" customHeight="1">
      <c r="A14" s="25">
        <v>10</v>
      </c>
    </row>
  </sheetData>
  <phoneticPr fontId="1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15"/>
  <sheetViews>
    <sheetView showGridLines="0" zoomScale="60" zoomScaleNormal="60" workbookViewId="0">
      <pane xSplit="1" ySplit="3" topLeftCell="CE4" activePane="bottomRight" state="frozen"/>
      <selection pane="topRight"/>
      <selection pane="bottomLeft"/>
      <selection pane="bottomRight" activeCell="CH14" sqref="CH14:CH19"/>
    </sheetView>
  </sheetViews>
  <sheetFormatPr defaultColWidth="9" defaultRowHeight="18"/>
  <cols>
    <col min="1" max="1" width="8.09765625" style="5" customWidth="1"/>
    <col min="2" max="2" width="11.09765625" style="5" customWidth="1"/>
    <col min="3" max="3" width="9" style="5"/>
    <col min="4" max="4" width="17.59765625" customWidth="1"/>
    <col min="5" max="7" width="9.19921875"/>
    <col min="9" max="13" width="14.19921875" customWidth="1"/>
    <col min="15" max="15" width="29.09765625" customWidth="1"/>
    <col min="16" max="16" width="11.59765625" customWidth="1"/>
    <col min="17" max="17" width="16.09765625" customWidth="1"/>
    <col min="18" max="18" width="33.3984375" customWidth="1"/>
    <col min="19" max="19" width="13.59765625" customWidth="1"/>
    <col min="20" max="20" width="31" customWidth="1"/>
    <col min="21" max="21" width="32.3984375" customWidth="1"/>
    <col min="26" max="26" width="9.3984375" customWidth="1"/>
    <col min="34" max="34" width="26" customWidth="1"/>
    <col min="36" max="36" width="12" customWidth="1"/>
    <col min="38" max="39" width="13.69921875" customWidth="1"/>
    <col min="40" max="40" width="22.19921875" customWidth="1"/>
    <col min="41" max="48" width="13.69921875" customWidth="1"/>
    <col min="50" max="51" width="13.69921875" customWidth="1"/>
    <col min="52" max="52" width="90.5" customWidth="1"/>
    <col min="53" max="53" width="31.8984375" customWidth="1"/>
    <col min="54" max="54" width="92.8984375" customWidth="1"/>
    <col min="55" max="55" width="9" customWidth="1"/>
    <col min="56" max="56" width="105.8984375" customWidth="1"/>
    <col min="57" max="57" width="13.69921875" customWidth="1"/>
    <col min="58" max="58" width="111" customWidth="1"/>
    <col min="59" max="59" width="13.69921875" customWidth="1"/>
    <col min="60" max="60" width="97.5" customWidth="1"/>
    <col min="61" max="61" width="13.69921875" customWidth="1"/>
    <col min="62" max="62" width="94.69921875" customWidth="1"/>
    <col min="63" max="63" width="13.69921875" customWidth="1"/>
    <col min="64" max="64" width="96.5" customWidth="1"/>
    <col min="66" max="66" width="73.5" customWidth="1"/>
    <col min="68" max="68" width="88" customWidth="1"/>
    <col min="70" max="70" width="87.8984375" customWidth="1"/>
    <col min="72" max="72" width="68.8984375" customWidth="1"/>
    <col min="74" max="74" width="94.5" customWidth="1"/>
    <col min="76" max="76" width="85" customWidth="1"/>
    <col min="77" max="77" width="9" customWidth="1"/>
    <col min="78" max="78" width="79.8984375" customWidth="1"/>
    <col min="80" max="80" width="78" customWidth="1"/>
    <col min="82" max="82" width="89.5" customWidth="1"/>
    <col min="84" max="84" width="72" customWidth="1"/>
    <col min="86" max="86" width="86.8984375" customWidth="1"/>
  </cols>
  <sheetData>
    <row r="1" spans="1:86">
      <c r="A1" s="5" t="s">
        <v>8</v>
      </c>
      <c r="E1" t="s">
        <v>9</v>
      </c>
      <c r="AL1" s="12"/>
    </row>
    <row r="2" spans="1:86">
      <c r="E2" t="str">
        <f>"内水災害"</f>
        <v>内水災害</v>
      </c>
      <c r="Z2" t="s">
        <v>10</v>
      </c>
    </row>
    <row r="3" spans="1:86">
      <c r="A3" s="5" t="s">
        <v>11</v>
      </c>
      <c r="C3" s="5" t="s">
        <v>12</v>
      </c>
      <c r="D3" s="6" t="s">
        <v>0</v>
      </c>
      <c r="E3" s="6" t="s">
        <v>9</v>
      </c>
      <c r="H3" t="s">
        <v>13</v>
      </c>
      <c r="I3" s="6" t="s">
        <v>14</v>
      </c>
      <c r="N3" s="6" t="s">
        <v>15</v>
      </c>
      <c r="O3" s="6" t="s">
        <v>16</v>
      </c>
      <c r="P3" t="s">
        <v>17</v>
      </c>
      <c r="Q3" s="6" t="s">
        <v>18</v>
      </c>
      <c r="R3" s="6" t="s">
        <v>19</v>
      </c>
      <c r="S3" t="s">
        <v>20</v>
      </c>
      <c r="T3" s="6" t="s">
        <v>21</v>
      </c>
      <c r="U3" t="s">
        <v>22</v>
      </c>
      <c r="Z3" t="s">
        <v>9</v>
      </c>
      <c r="AA3" t="s">
        <v>13</v>
      </c>
      <c r="AB3" t="s">
        <v>23</v>
      </c>
      <c r="AC3" t="s">
        <v>15</v>
      </c>
      <c r="AD3" t="s">
        <v>17</v>
      </c>
      <c r="AE3" t="s">
        <v>18</v>
      </c>
      <c r="AF3" t="s">
        <v>20</v>
      </c>
      <c r="AH3" s="13">
        <v>45658</v>
      </c>
      <c r="AJ3" s="5" t="s">
        <v>24</v>
      </c>
    </row>
    <row r="4" spans="1:86" ht="36" customHeight="1">
      <c r="A4" s="7" t="s">
        <v>25</v>
      </c>
      <c r="B4" s="7"/>
      <c r="C4" s="7" t="s">
        <v>26</v>
      </c>
      <c r="D4" s="8" t="s">
        <v>27</v>
      </c>
      <c r="E4" s="8" t="s">
        <v>28</v>
      </c>
      <c r="F4" t="s">
        <v>28</v>
      </c>
      <c r="G4" t="s">
        <v>29</v>
      </c>
      <c r="H4" s="8"/>
      <c r="I4" s="8" t="s">
        <v>30</v>
      </c>
      <c r="J4" t="s">
        <v>30</v>
      </c>
      <c r="K4" t="s">
        <v>31</v>
      </c>
      <c r="L4" t="s">
        <v>32</v>
      </c>
      <c r="M4" t="s">
        <v>33</v>
      </c>
      <c r="N4" s="8" t="s">
        <v>34</v>
      </c>
      <c r="O4" s="11" t="s">
        <v>35</v>
      </c>
      <c r="P4" s="8" t="s">
        <v>36</v>
      </c>
      <c r="Q4" s="8" t="s">
        <v>37</v>
      </c>
      <c r="R4" s="11" t="s">
        <v>38</v>
      </c>
      <c r="S4" s="8" t="s">
        <v>39</v>
      </c>
      <c r="T4" s="11" t="s">
        <v>40</v>
      </c>
      <c r="U4" s="11" t="s">
        <v>41</v>
      </c>
      <c r="Z4" t="s">
        <v>28</v>
      </c>
      <c r="AA4" t="s">
        <v>42</v>
      </c>
      <c r="AB4" t="s">
        <v>30</v>
      </c>
      <c r="AC4" t="s">
        <v>34</v>
      </c>
      <c r="AD4" t="s">
        <v>43</v>
      </c>
      <c r="AE4" t="s">
        <v>44</v>
      </c>
      <c r="AF4" t="s">
        <v>45</v>
      </c>
      <c r="AH4" s="9" t="s">
        <v>46</v>
      </c>
      <c r="AZ4" s="5" t="s">
        <v>47</v>
      </c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86" ht="39.75" customHeight="1">
      <c r="A5" s="5" t="s">
        <v>48</v>
      </c>
      <c r="C5" s="5" t="s">
        <v>49</v>
      </c>
      <c r="D5" s="9" t="s">
        <v>46</v>
      </c>
      <c r="E5" t="s">
        <v>28</v>
      </c>
      <c r="F5">
        <f>COUNTIF(E5,"内水災害")</f>
        <v>1</v>
      </c>
      <c r="G5">
        <f>COUNTIF(E5,"土砂災害")</f>
        <v>0</v>
      </c>
      <c r="H5" t="s">
        <v>50</v>
      </c>
      <c r="I5" t="s">
        <v>31</v>
      </c>
      <c r="J5">
        <f>COUNTIF(I5,"*膝下*")</f>
        <v>0</v>
      </c>
      <c r="K5">
        <f>COUNTIF(I5,"*膝上*")</f>
        <v>1</v>
      </c>
      <c r="L5">
        <f>COUNTIF(I5,"*倒木　車両通行止め*")</f>
        <v>0</v>
      </c>
      <c r="M5">
        <f>COUNTIF(I5,"*倒木　車両片側通行*")</f>
        <v>0</v>
      </c>
      <c r="N5" s="9" t="s">
        <v>51</v>
      </c>
      <c r="O5" s="9" t="s">
        <v>52</v>
      </c>
      <c r="P5" t="s">
        <v>43</v>
      </c>
      <c r="Q5" t="s">
        <v>44</v>
      </c>
      <c r="R5" s="9" t="s">
        <v>53</v>
      </c>
      <c r="S5" t="s">
        <v>54</v>
      </c>
      <c r="T5" s="9" t="s">
        <v>55</v>
      </c>
      <c r="U5" s="9" t="s">
        <v>56</v>
      </c>
      <c r="Z5" t="s">
        <v>29</v>
      </c>
      <c r="AA5" t="s">
        <v>57</v>
      </c>
      <c r="AB5" t="s">
        <v>31</v>
      </c>
      <c r="AC5" t="s">
        <v>58</v>
      </c>
      <c r="AD5" t="s">
        <v>36</v>
      </c>
      <c r="AE5" t="s">
        <v>59</v>
      </c>
      <c r="AF5" t="s">
        <v>54</v>
      </c>
      <c r="AH5" t="s">
        <v>28</v>
      </c>
      <c r="AY5" t="s">
        <v>60</v>
      </c>
      <c r="AZ5" s="14" t="s">
        <v>61</v>
      </c>
      <c r="BB5" s="15" t="s">
        <v>62</v>
      </c>
      <c r="BD5" s="15" t="s">
        <v>63</v>
      </c>
      <c r="BF5" s="15" t="s">
        <v>64</v>
      </c>
      <c r="BH5" s="15" t="s">
        <v>65</v>
      </c>
    </row>
    <row r="6" spans="1:86" ht="34.5" customHeight="1">
      <c r="A6" s="5" t="s">
        <v>66</v>
      </c>
      <c r="C6" s="5" t="s">
        <v>49</v>
      </c>
      <c r="D6" t="s">
        <v>67</v>
      </c>
      <c r="E6" t="s">
        <v>28</v>
      </c>
      <c r="F6">
        <f t="shared" ref="F6:F11" si="0">COUNTIF(E6,"内水災害")</f>
        <v>1</v>
      </c>
      <c r="G6">
        <f t="shared" ref="G6:G37" si="1">COUNTIF(E6,"土砂災害")</f>
        <v>0</v>
      </c>
      <c r="H6" t="s">
        <v>50</v>
      </c>
      <c r="I6" t="s">
        <v>31</v>
      </c>
      <c r="J6">
        <f t="shared" ref="J6:J10" si="2">COUNTIF(I6,"*膝下*")</f>
        <v>0</v>
      </c>
      <c r="K6">
        <f t="shared" ref="K6:K37" si="3">COUNTIF(I6,"*膝上*")</f>
        <v>1</v>
      </c>
      <c r="L6">
        <f t="shared" ref="L6:L37" si="4">COUNTIF(I6,"*倒木　車両通行止め*")</f>
        <v>0</v>
      </c>
      <c r="M6">
        <f t="shared" ref="M6:M37" si="5">COUNTIF(I6,"*倒木　車両片側通行*")</f>
        <v>0</v>
      </c>
      <c r="N6" s="9" t="s">
        <v>51</v>
      </c>
      <c r="O6" s="9" t="s">
        <v>68</v>
      </c>
      <c r="P6" t="s">
        <v>36</v>
      </c>
      <c r="Q6" t="s">
        <v>37</v>
      </c>
      <c r="R6" s="9" t="s">
        <v>69</v>
      </c>
      <c r="S6" t="s">
        <v>39</v>
      </c>
      <c r="T6" s="9" t="s">
        <v>70</v>
      </c>
      <c r="U6" s="9" t="s">
        <v>56</v>
      </c>
      <c r="Z6" t="s">
        <v>50</v>
      </c>
      <c r="AA6" t="s">
        <v>71</v>
      </c>
      <c r="AB6" t="s">
        <v>71</v>
      </c>
      <c r="AC6" t="s">
        <v>51</v>
      </c>
      <c r="AD6" t="s">
        <v>50</v>
      </c>
      <c r="AE6" t="s">
        <v>71</v>
      </c>
      <c r="AF6" t="s">
        <v>39</v>
      </c>
      <c r="AH6" t="s">
        <v>31</v>
      </c>
      <c r="AY6" t="s">
        <v>72</v>
      </c>
      <c r="AZ6" s="14" t="s">
        <v>73</v>
      </c>
      <c r="BB6" s="15" t="s">
        <v>74</v>
      </c>
      <c r="BC6" s="9"/>
      <c r="BD6" s="15" t="s">
        <v>74</v>
      </c>
      <c r="BF6" s="15" t="s">
        <v>74</v>
      </c>
      <c r="BH6" s="15" t="s">
        <v>74</v>
      </c>
    </row>
    <row r="7" spans="1:86" ht="23.4">
      <c r="A7" s="5" t="s">
        <v>75</v>
      </c>
      <c r="C7" s="5" t="s">
        <v>76</v>
      </c>
      <c r="D7" t="s">
        <v>77</v>
      </c>
      <c r="E7" t="s">
        <v>28</v>
      </c>
      <c r="F7">
        <f t="shared" si="0"/>
        <v>1</v>
      </c>
      <c r="G7">
        <f t="shared" si="1"/>
        <v>0</v>
      </c>
      <c r="H7" t="s">
        <v>50</v>
      </c>
      <c r="I7" t="s">
        <v>31</v>
      </c>
      <c r="J7">
        <f t="shared" si="2"/>
        <v>0</v>
      </c>
      <c r="K7">
        <f t="shared" si="3"/>
        <v>1</v>
      </c>
      <c r="L7">
        <f t="shared" si="4"/>
        <v>0</v>
      </c>
      <c r="M7">
        <f t="shared" si="5"/>
        <v>0</v>
      </c>
      <c r="N7" t="s">
        <v>50</v>
      </c>
      <c r="O7" s="9" t="s">
        <v>78</v>
      </c>
      <c r="P7" t="s">
        <v>36</v>
      </c>
      <c r="Q7" t="s">
        <v>59</v>
      </c>
      <c r="R7" s="9" t="s">
        <v>79</v>
      </c>
      <c r="T7" s="9"/>
      <c r="U7" s="9"/>
      <c r="Z7" t="s">
        <v>80</v>
      </c>
      <c r="AA7" t="s">
        <v>81</v>
      </c>
      <c r="AB7" t="s">
        <v>32</v>
      </c>
      <c r="AC7" t="s">
        <v>82</v>
      </c>
      <c r="AD7" t="s">
        <v>71</v>
      </c>
      <c r="AE7" t="s">
        <v>37</v>
      </c>
      <c r="AF7" t="s">
        <v>80</v>
      </c>
      <c r="AH7" s="9" t="s">
        <v>51</v>
      </c>
      <c r="AY7" t="s">
        <v>83</v>
      </c>
      <c r="AZ7" s="14" t="s">
        <v>84</v>
      </c>
      <c r="BB7" s="16" t="s">
        <v>85</v>
      </c>
      <c r="BC7" s="9"/>
      <c r="BD7" s="16" t="s">
        <v>85</v>
      </c>
      <c r="BF7" s="16" t="s">
        <v>85</v>
      </c>
      <c r="BH7" s="16" t="s">
        <v>85</v>
      </c>
    </row>
    <row r="8" spans="1:86" ht="40.5" customHeight="1">
      <c r="A8" s="5" t="s">
        <v>86</v>
      </c>
      <c r="C8" s="5" t="s">
        <v>87</v>
      </c>
      <c r="D8" s="9" t="s">
        <v>88</v>
      </c>
      <c r="E8" t="s">
        <v>28</v>
      </c>
      <c r="F8">
        <f t="shared" si="0"/>
        <v>1</v>
      </c>
      <c r="G8">
        <f t="shared" si="1"/>
        <v>0</v>
      </c>
      <c r="H8" t="s">
        <v>50</v>
      </c>
      <c r="I8" t="s">
        <v>31</v>
      </c>
      <c r="J8">
        <f t="shared" si="2"/>
        <v>0</v>
      </c>
      <c r="K8">
        <f t="shared" si="3"/>
        <v>1</v>
      </c>
      <c r="L8">
        <f t="shared" si="4"/>
        <v>0</v>
      </c>
      <c r="M8">
        <f t="shared" si="5"/>
        <v>0</v>
      </c>
      <c r="N8" s="9" t="s">
        <v>51</v>
      </c>
      <c r="O8" s="9" t="s">
        <v>89</v>
      </c>
      <c r="P8" t="s">
        <v>36</v>
      </c>
      <c r="Q8" t="s">
        <v>44</v>
      </c>
      <c r="R8" s="9" t="s">
        <v>90</v>
      </c>
      <c r="S8" t="s">
        <v>45</v>
      </c>
      <c r="T8" s="9" t="s">
        <v>91</v>
      </c>
      <c r="U8" s="9"/>
      <c r="AA8" t="s">
        <v>50</v>
      </c>
      <c r="AB8" t="s">
        <v>33</v>
      </c>
      <c r="AC8" t="s">
        <v>50</v>
      </c>
      <c r="AE8" t="s">
        <v>92</v>
      </c>
      <c r="AH8" s="9" t="s">
        <v>52</v>
      </c>
      <c r="AY8" t="s">
        <v>93</v>
      </c>
      <c r="AZ8" s="14" t="s">
        <v>94</v>
      </c>
      <c r="BB8" s="16" t="s">
        <v>95</v>
      </c>
      <c r="BC8" s="9"/>
      <c r="BD8" s="16" t="s">
        <v>96</v>
      </c>
      <c r="BF8" s="16" t="s">
        <v>95</v>
      </c>
      <c r="BH8" s="16" t="s">
        <v>97</v>
      </c>
    </row>
    <row r="9" spans="1:86" ht="60.75" customHeight="1">
      <c r="A9" s="5" t="s">
        <v>98</v>
      </c>
      <c r="C9" s="5" t="s">
        <v>99</v>
      </c>
      <c r="D9" s="9" t="s">
        <v>100</v>
      </c>
      <c r="E9" t="s">
        <v>28</v>
      </c>
      <c r="F9">
        <f t="shared" si="0"/>
        <v>1</v>
      </c>
      <c r="G9">
        <f t="shared" si="1"/>
        <v>0</v>
      </c>
      <c r="H9" t="s">
        <v>50</v>
      </c>
      <c r="I9" t="s">
        <v>71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 s="9" t="s">
        <v>51</v>
      </c>
      <c r="O9" s="9"/>
      <c r="P9" t="s">
        <v>43</v>
      </c>
      <c r="Q9" t="s">
        <v>44</v>
      </c>
      <c r="R9" s="9" t="s">
        <v>101</v>
      </c>
      <c r="T9" s="9"/>
      <c r="U9" s="9"/>
      <c r="AB9" t="s">
        <v>102</v>
      </c>
      <c r="AC9" t="s">
        <v>80</v>
      </c>
      <c r="AE9" t="s">
        <v>103</v>
      </c>
      <c r="AH9" s="9" t="s">
        <v>53</v>
      </c>
      <c r="AY9" s="9" t="s">
        <v>104</v>
      </c>
      <c r="AZ9" s="14" t="s">
        <v>105</v>
      </c>
      <c r="BB9" s="16" t="s">
        <v>106</v>
      </c>
      <c r="BC9" s="9"/>
      <c r="BD9" s="16" t="s">
        <v>107</v>
      </c>
      <c r="BF9" s="16" t="s">
        <v>108</v>
      </c>
      <c r="BH9" s="16" t="s">
        <v>109</v>
      </c>
    </row>
    <row r="10" spans="1:86" ht="57.75" customHeight="1">
      <c r="A10" s="5" t="s">
        <v>110</v>
      </c>
      <c r="C10" s="5" t="s">
        <v>99</v>
      </c>
      <c r="D10" s="9" t="s">
        <v>111</v>
      </c>
      <c r="E10" t="s">
        <v>28</v>
      </c>
      <c r="F10">
        <f t="shared" si="0"/>
        <v>1</v>
      </c>
      <c r="G10">
        <f t="shared" si="1"/>
        <v>0</v>
      </c>
      <c r="H10" t="s">
        <v>50</v>
      </c>
      <c r="I10" t="s">
        <v>30</v>
      </c>
      <c r="J10">
        <f t="shared" si="2"/>
        <v>1</v>
      </c>
      <c r="K10">
        <f t="shared" si="3"/>
        <v>0</v>
      </c>
      <c r="L10">
        <f t="shared" si="4"/>
        <v>0</v>
      </c>
      <c r="M10">
        <f t="shared" si="5"/>
        <v>0</v>
      </c>
      <c r="N10" t="s">
        <v>50</v>
      </c>
      <c r="O10" s="9" t="s">
        <v>112</v>
      </c>
      <c r="P10" t="s">
        <v>71</v>
      </c>
      <c r="Q10" t="s">
        <v>71</v>
      </c>
      <c r="R10" s="9"/>
      <c r="T10" s="9"/>
      <c r="U10" s="9"/>
      <c r="AB10" t="s">
        <v>113</v>
      </c>
      <c r="AE10" t="s">
        <v>71</v>
      </c>
      <c r="AH10" s="9" t="s">
        <v>55</v>
      </c>
      <c r="AY10" t="s">
        <v>114</v>
      </c>
      <c r="AZ10" s="14" t="s">
        <v>115</v>
      </c>
      <c r="BA10" t="s">
        <v>91</v>
      </c>
      <c r="BB10" s="16" t="s">
        <v>116</v>
      </c>
      <c r="BD10" s="16" t="s">
        <v>117</v>
      </c>
      <c r="BF10" s="16" t="s">
        <v>118</v>
      </c>
      <c r="BH10" s="16" t="s">
        <v>119</v>
      </c>
    </row>
    <row r="11" spans="1:86" ht="42" customHeight="1">
      <c r="A11" s="5" t="s">
        <v>120</v>
      </c>
      <c r="C11" s="5" t="s">
        <v>121</v>
      </c>
      <c r="D11" s="9" t="s">
        <v>122</v>
      </c>
      <c r="E11" t="s">
        <v>28</v>
      </c>
      <c r="F11">
        <f t="shared" si="0"/>
        <v>1</v>
      </c>
      <c r="G11">
        <f t="shared" si="1"/>
        <v>0</v>
      </c>
      <c r="H11" t="s">
        <v>50</v>
      </c>
      <c r="I11" t="s">
        <v>31</v>
      </c>
      <c r="J11">
        <f t="shared" ref="J11:J42" si="6">COUNTIF(I11,"*膝下*")</f>
        <v>0</v>
      </c>
      <c r="K11">
        <f t="shared" si="3"/>
        <v>1</v>
      </c>
      <c r="L11">
        <f t="shared" si="4"/>
        <v>0</v>
      </c>
      <c r="M11">
        <f t="shared" si="5"/>
        <v>0</v>
      </c>
      <c r="N11" s="9" t="s">
        <v>51</v>
      </c>
      <c r="O11" s="9" t="s">
        <v>123</v>
      </c>
      <c r="P11" t="s">
        <v>50</v>
      </c>
      <c r="Q11" t="s">
        <v>103</v>
      </c>
      <c r="R11" s="9" t="s">
        <v>124</v>
      </c>
      <c r="S11" t="s">
        <v>45</v>
      </c>
      <c r="T11" s="9" t="s">
        <v>125</v>
      </c>
      <c r="U11" s="9" t="s">
        <v>126</v>
      </c>
      <c r="AB11" t="s">
        <v>71</v>
      </c>
    </row>
    <row r="12" spans="1:86" ht="37.5" customHeight="1">
      <c r="A12" s="5" t="s">
        <v>120</v>
      </c>
      <c r="C12" s="5" t="s">
        <v>121</v>
      </c>
      <c r="E12" t="s">
        <v>80</v>
      </c>
      <c r="G12">
        <f t="shared" si="1"/>
        <v>0</v>
      </c>
      <c r="I12" t="s">
        <v>71</v>
      </c>
      <c r="J12">
        <f t="shared" si="6"/>
        <v>0</v>
      </c>
      <c r="K12">
        <f t="shared" si="3"/>
        <v>0</v>
      </c>
      <c r="L12">
        <f t="shared" si="4"/>
        <v>0</v>
      </c>
      <c r="M12">
        <f t="shared" si="5"/>
        <v>0</v>
      </c>
      <c r="N12" t="s">
        <v>80</v>
      </c>
      <c r="O12" s="9"/>
      <c r="P12" t="s">
        <v>71</v>
      </c>
      <c r="Q12" t="s">
        <v>71</v>
      </c>
      <c r="R12" s="9"/>
      <c r="S12" t="s">
        <v>39</v>
      </c>
      <c r="T12" s="9" t="s">
        <v>127</v>
      </c>
      <c r="U12" s="9"/>
      <c r="AB12" t="s">
        <v>128</v>
      </c>
    </row>
    <row r="13" spans="1:86" ht="40.5" customHeight="1">
      <c r="A13" s="5" t="s">
        <v>129</v>
      </c>
      <c r="D13" s="9" t="s">
        <v>130</v>
      </c>
      <c r="E13" t="s">
        <v>28</v>
      </c>
      <c r="F13">
        <f>COUNTIF(E13,"内水災害")</f>
        <v>1</v>
      </c>
      <c r="G13">
        <f t="shared" si="1"/>
        <v>0</v>
      </c>
      <c r="H13" t="s">
        <v>50</v>
      </c>
      <c r="I13" t="s">
        <v>71</v>
      </c>
      <c r="J13">
        <f t="shared" si="6"/>
        <v>0</v>
      </c>
      <c r="K13">
        <f t="shared" si="3"/>
        <v>0</v>
      </c>
      <c r="L13">
        <f t="shared" si="4"/>
        <v>0</v>
      </c>
      <c r="M13">
        <f t="shared" si="5"/>
        <v>0</v>
      </c>
      <c r="N13" s="9" t="s">
        <v>51</v>
      </c>
      <c r="O13" s="9"/>
      <c r="P13" t="s">
        <v>71</v>
      </c>
      <c r="Q13" t="s">
        <v>71</v>
      </c>
      <c r="R13" s="9"/>
      <c r="S13" t="s">
        <v>80</v>
      </c>
      <c r="T13" s="9"/>
      <c r="U13" s="9"/>
      <c r="AB13" t="s">
        <v>131</v>
      </c>
      <c r="BL13">
        <v>10</v>
      </c>
      <c r="BN13">
        <v>11</v>
      </c>
      <c r="BP13">
        <v>12</v>
      </c>
      <c r="BR13">
        <v>13</v>
      </c>
      <c r="BT13">
        <v>14</v>
      </c>
      <c r="BV13">
        <v>15</v>
      </c>
      <c r="BX13">
        <v>16</v>
      </c>
      <c r="BZ13">
        <v>17</v>
      </c>
      <c r="CB13">
        <v>18</v>
      </c>
      <c r="CD13">
        <v>19</v>
      </c>
      <c r="CF13">
        <v>20</v>
      </c>
    </row>
    <row r="14" spans="1:86" ht="34.5" customHeight="1">
      <c r="A14" s="5" t="s">
        <v>132</v>
      </c>
      <c r="D14" s="9"/>
      <c r="E14" t="s">
        <v>80</v>
      </c>
      <c r="G14">
        <f t="shared" si="1"/>
        <v>0</v>
      </c>
      <c r="I14" t="s">
        <v>71</v>
      </c>
      <c r="J14">
        <f t="shared" si="6"/>
        <v>0</v>
      </c>
      <c r="K14">
        <f t="shared" si="3"/>
        <v>0</v>
      </c>
      <c r="L14">
        <f t="shared" si="4"/>
        <v>0</v>
      </c>
      <c r="M14">
        <f t="shared" si="5"/>
        <v>0</v>
      </c>
      <c r="N14" t="s">
        <v>80</v>
      </c>
      <c r="O14" s="9"/>
      <c r="P14" t="s">
        <v>36</v>
      </c>
      <c r="Q14" t="s">
        <v>103</v>
      </c>
      <c r="R14" s="9" t="s">
        <v>133</v>
      </c>
      <c r="S14" t="s">
        <v>54</v>
      </c>
      <c r="T14" s="9" t="s">
        <v>134</v>
      </c>
      <c r="U14" s="9"/>
      <c r="AB14" t="s">
        <v>71</v>
      </c>
      <c r="AX14" s="9"/>
      <c r="AY14" s="9"/>
      <c r="AZ14" s="9"/>
      <c r="BA14" s="9"/>
      <c r="BB14" s="14" t="s">
        <v>135</v>
      </c>
      <c r="BD14" s="15" t="s">
        <v>136</v>
      </c>
      <c r="BE14" s="18"/>
      <c r="BF14" s="20" t="s">
        <v>137</v>
      </c>
      <c r="BH14" s="16" t="s">
        <v>138</v>
      </c>
      <c r="BJ14" s="16" t="s">
        <v>139</v>
      </c>
      <c r="BL14" s="16" t="s">
        <v>140</v>
      </c>
      <c r="BN14" s="15" t="s">
        <v>141</v>
      </c>
      <c r="BP14" s="21" t="s">
        <v>142</v>
      </c>
      <c r="BR14" s="21" t="s">
        <v>143</v>
      </c>
      <c r="BT14" s="21" t="s">
        <v>144</v>
      </c>
      <c r="BV14" s="16" t="s">
        <v>145</v>
      </c>
      <c r="BX14" s="16" t="s">
        <v>146</v>
      </c>
      <c r="BY14" s="17"/>
      <c r="BZ14" s="21" t="s">
        <v>147</v>
      </c>
      <c r="CB14" s="21" t="s">
        <v>60</v>
      </c>
      <c r="CD14" s="16" t="s">
        <v>148</v>
      </c>
      <c r="CF14" s="16" t="s">
        <v>149</v>
      </c>
      <c r="CG14" s="9"/>
      <c r="CH14" s="15" t="s">
        <v>60</v>
      </c>
    </row>
    <row r="15" spans="1:86" ht="32.25" customHeight="1">
      <c r="A15" s="5" t="s">
        <v>150</v>
      </c>
      <c r="C15" s="5" t="s">
        <v>151</v>
      </c>
      <c r="D15" s="9" t="s">
        <v>152</v>
      </c>
      <c r="E15" t="s">
        <v>28</v>
      </c>
      <c r="F15">
        <f>COUNTIF(E15,"内水災害")</f>
        <v>1</v>
      </c>
      <c r="G15">
        <f t="shared" si="1"/>
        <v>0</v>
      </c>
      <c r="H15" t="s">
        <v>50</v>
      </c>
      <c r="I15" t="s">
        <v>30</v>
      </c>
      <c r="J15">
        <f t="shared" si="6"/>
        <v>1</v>
      </c>
      <c r="K15">
        <f t="shared" si="3"/>
        <v>0</v>
      </c>
      <c r="L15">
        <f t="shared" si="4"/>
        <v>0</v>
      </c>
      <c r="M15">
        <f t="shared" si="5"/>
        <v>0</v>
      </c>
      <c r="N15" s="9" t="s">
        <v>58</v>
      </c>
      <c r="O15" s="9" t="s">
        <v>153</v>
      </c>
      <c r="P15" t="s">
        <v>71</v>
      </c>
      <c r="Q15" t="s">
        <v>71</v>
      </c>
      <c r="R15" s="9"/>
      <c r="T15" s="9"/>
      <c r="U15" s="9"/>
      <c r="AX15" s="9"/>
      <c r="AY15" s="9"/>
      <c r="AZ15" s="9"/>
      <c r="BA15" s="9"/>
      <c r="BB15" s="14" t="s">
        <v>74</v>
      </c>
      <c r="BD15" s="16" t="s">
        <v>74</v>
      </c>
      <c r="BE15" s="18"/>
      <c r="BF15" s="16" t="s">
        <v>74</v>
      </c>
      <c r="BH15" s="15" t="s">
        <v>74</v>
      </c>
      <c r="BJ15" s="15" t="s">
        <v>74</v>
      </c>
      <c r="BL15" s="16" t="s">
        <v>74</v>
      </c>
      <c r="BN15" s="15" t="s">
        <v>74</v>
      </c>
      <c r="BP15" s="21" t="s">
        <v>74</v>
      </c>
      <c r="BR15" s="21" t="s">
        <v>74</v>
      </c>
      <c r="BT15" s="21" t="s">
        <v>74</v>
      </c>
      <c r="BV15" s="16" t="s">
        <v>74</v>
      </c>
      <c r="BX15" s="16" t="s">
        <v>154</v>
      </c>
      <c r="BY15" s="17"/>
      <c r="BZ15" s="21" t="s">
        <v>74</v>
      </c>
      <c r="CB15" s="21" t="s">
        <v>155</v>
      </c>
      <c r="CD15" s="16" t="s">
        <v>154</v>
      </c>
      <c r="CF15" s="16" t="s">
        <v>154</v>
      </c>
      <c r="CG15" s="9"/>
      <c r="CH15" s="15" t="s">
        <v>72</v>
      </c>
    </row>
    <row r="16" spans="1:86" ht="69" customHeight="1">
      <c r="A16" s="5" t="s">
        <v>150</v>
      </c>
      <c r="C16" s="5" t="s">
        <v>151</v>
      </c>
      <c r="E16" t="s">
        <v>80</v>
      </c>
      <c r="G16">
        <f t="shared" si="1"/>
        <v>0</v>
      </c>
      <c r="I16" t="s">
        <v>71</v>
      </c>
      <c r="J16">
        <f t="shared" si="6"/>
        <v>0</v>
      </c>
      <c r="K16">
        <f t="shared" si="3"/>
        <v>0</v>
      </c>
      <c r="L16">
        <f t="shared" si="4"/>
        <v>0</v>
      </c>
      <c r="M16">
        <f t="shared" si="5"/>
        <v>0</v>
      </c>
      <c r="N16" s="9" t="s">
        <v>51</v>
      </c>
      <c r="O16" s="9" t="s">
        <v>156</v>
      </c>
      <c r="P16" t="s">
        <v>71</v>
      </c>
      <c r="Q16" t="s">
        <v>71</v>
      </c>
      <c r="R16" s="9"/>
      <c r="T16" s="9"/>
      <c r="U16" s="9"/>
      <c r="AX16" s="17"/>
      <c r="AY16" s="17"/>
      <c r="AZ16" s="17"/>
      <c r="BA16" s="17"/>
      <c r="BB16" s="14" t="s">
        <v>157</v>
      </c>
      <c r="BD16" s="16" t="s">
        <v>158</v>
      </c>
      <c r="BE16" s="18"/>
      <c r="BF16" s="16" t="s">
        <v>159</v>
      </c>
      <c r="BH16" s="15" t="s">
        <v>158</v>
      </c>
      <c r="BJ16" s="15" t="s">
        <v>158</v>
      </c>
      <c r="BL16" s="16" t="s">
        <v>159</v>
      </c>
      <c r="BN16" s="21" t="s">
        <v>83</v>
      </c>
      <c r="BP16" s="21" t="s">
        <v>158</v>
      </c>
      <c r="BR16" s="21" t="s">
        <v>160</v>
      </c>
      <c r="BT16" s="21" t="s">
        <v>85</v>
      </c>
      <c r="BV16" s="16" t="s">
        <v>161</v>
      </c>
      <c r="BX16" s="19" t="s">
        <v>83</v>
      </c>
      <c r="BY16" s="18"/>
      <c r="BZ16" s="21" t="s">
        <v>83</v>
      </c>
      <c r="CB16" s="21" t="s">
        <v>162</v>
      </c>
      <c r="CD16" s="16" t="s">
        <v>158</v>
      </c>
      <c r="CF16" s="16" t="s">
        <v>158</v>
      </c>
      <c r="CG16" s="17"/>
      <c r="CH16" s="16" t="s">
        <v>83</v>
      </c>
    </row>
    <row r="17" spans="1:86" ht="36" customHeight="1">
      <c r="A17" s="5" t="s">
        <v>163</v>
      </c>
      <c r="C17" s="5" t="s">
        <v>164</v>
      </c>
      <c r="D17" t="s">
        <v>165</v>
      </c>
      <c r="E17" t="s">
        <v>28</v>
      </c>
      <c r="F17">
        <f t="shared" ref="F17:F22" si="7">COUNTIF(E17,"内水災害")</f>
        <v>1</v>
      </c>
      <c r="G17">
        <f t="shared" si="1"/>
        <v>0</v>
      </c>
      <c r="H17" t="s">
        <v>50</v>
      </c>
      <c r="I17" t="s">
        <v>30</v>
      </c>
      <c r="J17">
        <f t="shared" si="6"/>
        <v>1</v>
      </c>
      <c r="K17">
        <f t="shared" si="3"/>
        <v>0</v>
      </c>
      <c r="L17">
        <f t="shared" si="4"/>
        <v>0</v>
      </c>
      <c r="M17">
        <f t="shared" si="5"/>
        <v>0</v>
      </c>
      <c r="N17" s="9" t="s">
        <v>51</v>
      </c>
      <c r="O17" s="9" t="s">
        <v>166</v>
      </c>
      <c r="P17" t="s">
        <v>71</v>
      </c>
      <c r="Q17" t="s">
        <v>71</v>
      </c>
      <c r="R17" s="9"/>
      <c r="T17" s="9"/>
      <c r="U17" s="9"/>
      <c r="AX17" s="18"/>
      <c r="AY17" s="18"/>
      <c r="AZ17" s="18"/>
      <c r="BA17" s="18"/>
      <c r="BB17" s="19" t="s">
        <v>167</v>
      </c>
      <c r="BC17" s="17"/>
      <c r="BD17" s="16" t="s">
        <v>167</v>
      </c>
      <c r="BF17" s="15" t="s">
        <v>168</v>
      </c>
      <c r="BH17" s="15" t="s">
        <v>167</v>
      </c>
      <c r="BJ17" s="15" t="s">
        <v>167</v>
      </c>
      <c r="BL17" s="16" t="s">
        <v>167</v>
      </c>
      <c r="BN17" s="15" t="s">
        <v>167</v>
      </c>
      <c r="BP17" s="21" t="s">
        <v>167</v>
      </c>
      <c r="BR17" s="21" t="s">
        <v>169</v>
      </c>
      <c r="BT17" s="21" t="s">
        <v>169</v>
      </c>
      <c r="BV17" s="16" t="s">
        <v>170</v>
      </c>
      <c r="BX17" s="16" t="s">
        <v>167</v>
      </c>
      <c r="BY17" s="17"/>
      <c r="BZ17" s="21" t="s">
        <v>167</v>
      </c>
      <c r="CB17" s="21" t="s">
        <v>93</v>
      </c>
      <c r="CD17" s="16" t="s">
        <v>167</v>
      </c>
      <c r="CF17" s="16" t="s">
        <v>167</v>
      </c>
      <c r="CG17" s="18"/>
      <c r="CH17" s="19" t="s">
        <v>93</v>
      </c>
    </row>
    <row r="18" spans="1:86" ht="54.75" customHeight="1">
      <c r="A18" s="5" t="s">
        <v>171</v>
      </c>
      <c r="C18" s="5" t="s">
        <v>172</v>
      </c>
      <c r="D18" s="9" t="s">
        <v>173</v>
      </c>
      <c r="E18" t="s">
        <v>28</v>
      </c>
      <c r="F18">
        <f t="shared" si="7"/>
        <v>1</v>
      </c>
      <c r="G18">
        <f t="shared" si="1"/>
        <v>0</v>
      </c>
      <c r="H18" t="s">
        <v>50</v>
      </c>
      <c r="I18" t="s">
        <v>31</v>
      </c>
      <c r="J18">
        <f t="shared" si="6"/>
        <v>0</v>
      </c>
      <c r="K18">
        <f t="shared" si="3"/>
        <v>1</v>
      </c>
      <c r="L18">
        <f t="shared" si="4"/>
        <v>0</v>
      </c>
      <c r="M18">
        <f t="shared" si="5"/>
        <v>0</v>
      </c>
      <c r="N18" s="9" t="s">
        <v>51</v>
      </c>
      <c r="O18" s="9" t="s">
        <v>174</v>
      </c>
      <c r="P18" t="s">
        <v>43</v>
      </c>
      <c r="Q18" t="s">
        <v>44</v>
      </c>
      <c r="R18" s="9"/>
      <c r="T18" s="9"/>
      <c r="U18" s="9"/>
      <c r="AX18" s="17"/>
      <c r="AY18" s="17"/>
      <c r="AZ18" s="17"/>
      <c r="BA18" s="17"/>
      <c r="BB18" s="16" t="s">
        <v>175</v>
      </c>
      <c r="BC18" s="17"/>
      <c r="BD18" s="16" t="s">
        <v>176</v>
      </c>
      <c r="BF18" s="20" t="s">
        <v>177</v>
      </c>
      <c r="BH18" s="16" t="s">
        <v>178</v>
      </c>
      <c r="BJ18" s="16" t="s">
        <v>179</v>
      </c>
      <c r="BL18" s="16" t="s">
        <v>180</v>
      </c>
      <c r="BN18" s="21" t="s">
        <v>104</v>
      </c>
      <c r="BP18" s="21" t="s">
        <v>181</v>
      </c>
      <c r="BR18" s="21" t="s">
        <v>104</v>
      </c>
      <c r="BT18" s="21" t="s">
        <v>182</v>
      </c>
      <c r="BV18" s="16" t="s">
        <v>104</v>
      </c>
      <c r="BW18" s="18"/>
      <c r="BX18" s="16" t="s">
        <v>183</v>
      </c>
      <c r="BY18" s="17"/>
      <c r="BZ18" s="21" t="s">
        <v>184</v>
      </c>
      <c r="CB18" s="21" t="s">
        <v>185</v>
      </c>
      <c r="CD18" s="16" t="s">
        <v>186</v>
      </c>
      <c r="CF18" s="16" t="s">
        <v>187</v>
      </c>
      <c r="CG18" s="17"/>
      <c r="CH18" s="16" t="s">
        <v>104</v>
      </c>
    </row>
    <row r="19" spans="1:86" ht="54.75" customHeight="1">
      <c r="A19" s="5" t="s">
        <v>171</v>
      </c>
      <c r="C19" s="5" t="s">
        <v>172</v>
      </c>
      <c r="D19" s="9" t="s">
        <v>188</v>
      </c>
      <c r="E19" t="s">
        <v>28</v>
      </c>
      <c r="F19">
        <f t="shared" si="7"/>
        <v>1</v>
      </c>
      <c r="G19">
        <f t="shared" si="1"/>
        <v>0</v>
      </c>
      <c r="H19" s="9" t="s">
        <v>81</v>
      </c>
      <c r="I19" s="9" t="s">
        <v>128</v>
      </c>
      <c r="J19">
        <f t="shared" si="6"/>
        <v>0</v>
      </c>
      <c r="K19">
        <f t="shared" si="3"/>
        <v>0</v>
      </c>
      <c r="L19">
        <f t="shared" si="4"/>
        <v>0</v>
      </c>
      <c r="M19">
        <f t="shared" si="5"/>
        <v>0</v>
      </c>
      <c r="N19" s="9" t="s">
        <v>82</v>
      </c>
      <c r="O19" s="9" t="s">
        <v>189</v>
      </c>
      <c r="P19" t="s">
        <v>43</v>
      </c>
      <c r="Q19" t="s">
        <v>44</v>
      </c>
      <c r="R19" s="9" t="s">
        <v>190</v>
      </c>
      <c r="S19" t="s">
        <v>45</v>
      </c>
      <c r="T19" s="9"/>
      <c r="U19" s="9"/>
      <c r="AX19" s="17"/>
      <c r="AY19" s="17"/>
      <c r="AZ19" s="17"/>
      <c r="BA19" s="17"/>
      <c r="BB19" s="16" t="s">
        <v>191</v>
      </c>
      <c r="BD19" s="16" t="s">
        <v>192</v>
      </c>
      <c r="BF19" s="20" t="s">
        <v>193</v>
      </c>
      <c r="BH19" s="16" t="s">
        <v>194</v>
      </c>
      <c r="BJ19" s="16" t="s">
        <v>195</v>
      </c>
      <c r="BL19" s="16" t="s">
        <v>196</v>
      </c>
      <c r="BN19" s="21" t="s">
        <v>196</v>
      </c>
      <c r="BP19" s="21" t="s">
        <v>197</v>
      </c>
      <c r="BR19" s="21" t="s">
        <v>198</v>
      </c>
      <c r="BT19" s="21" t="s">
        <v>196</v>
      </c>
      <c r="BV19" s="16" t="s">
        <v>199</v>
      </c>
      <c r="BX19" s="16" t="s">
        <v>196</v>
      </c>
      <c r="BY19" s="17"/>
      <c r="BZ19" s="21" t="s">
        <v>196</v>
      </c>
      <c r="CB19" s="21" t="s">
        <v>196</v>
      </c>
      <c r="CD19" s="16" t="s">
        <v>196</v>
      </c>
      <c r="CF19" s="16" t="s">
        <v>200</v>
      </c>
      <c r="CG19" s="17"/>
      <c r="CH19" s="16" t="s">
        <v>196</v>
      </c>
    </row>
    <row r="20" spans="1:86" ht="39" customHeight="1">
      <c r="A20" s="5" t="s">
        <v>201</v>
      </c>
      <c r="C20" s="5" t="s">
        <v>202</v>
      </c>
      <c r="D20" s="9" t="s">
        <v>203</v>
      </c>
      <c r="E20" t="s">
        <v>28</v>
      </c>
      <c r="F20">
        <f t="shared" si="7"/>
        <v>1</v>
      </c>
      <c r="G20">
        <f t="shared" si="1"/>
        <v>0</v>
      </c>
      <c r="H20" s="9" t="s">
        <v>81</v>
      </c>
      <c r="I20" t="s">
        <v>128</v>
      </c>
      <c r="J20">
        <f t="shared" si="6"/>
        <v>0</v>
      </c>
      <c r="K20">
        <f t="shared" si="3"/>
        <v>0</v>
      </c>
      <c r="L20">
        <f t="shared" si="4"/>
        <v>0</v>
      </c>
      <c r="M20">
        <f t="shared" si="5"/>
        <v>0</v>
      </c>
      <c r="N20" t="s">
        <v>80</v>
      </c>
      <c r="O20" s="9" t="s">
        <v>204</v>
      </c>
      <c r="P20" t="s">
        <v>43</v>
      </c>
      <c r="Q20" t="s">
        <v>44</v>
      </c>
      <c r="R20" s="9" t="s">
        <v>205</v>
      </c>
      <c r="S20" t="s">
        <v>39</v>
      </c>
      <c r="T20" s="9"/>
      <c r="U20" s="9"/>
      <c r="BT20" s="18"/>
    </row>
    <row r="21" spans="1:86" ht="39.75" customHeight="1">
      <c r="A21" s="5" t="s">
        <v>201</v>
      </c>
      <c r="C21" s="5" t="s">
        <v>202</v>
      </c>
      <c r="D21" s="9" t="s">
        <v>206</v>
      </c>
      <c r="E21" t="s">
        <v>28</v>
      </c>
      <c r="F21">
        <f t="shared" si="7"/>
        <v>1</v>
      </c>
      <c r="G21">
        <f t="shared" si="1"/>
        <v>0</v>
      </c>
      <c r="H21" t="s">
        <v>50</v>
      </c>
      <c r="I21" t="s">
        <v>32</v>
      </c>
      <c r="J21">
        <f t="shared" si="6"/>
        <v>0</v>
      </c>
      <c r="K21">
        <f t="shared" si="3"/>
        <v>0</v>
      </c>
      <c r="L21">
        <f t="shared" si="4"/>
        <v>1</v>
      </c>
      <c r="M21">
        <f t="shared" si="5"/>
        <v>0</v>
      </c>
      <c r="N21" t="s">
        <v>80</v>
      </c>
      <c r="O21" s="9" t="s">
        <v>204</v>
      </c>
      <c r="P21" t="s">
        <v>43</v>
      </c>
      <c r="Q21" t="s">
        <v>44</v>
      </c>
      <c r="R21" s="9"/>
      <c r="T21" s="9"/>
      <c r="U21" s="9"/>
    </row>
    <row r="22" spans="1:86" ht="36">
      <c r="A22" s="10" t="s">
        <v>24</v>
      </c>
      <c r="B22" s="10"/>
      <c r="C22" s="10" t="s">
        <v>207</v>
      </c>
      <c r="D22" s="9" t="s">
        <v>208</v>
      </c>
      <c r="E22" s="9" t="s">
        <v>28</v>
      </c>
      <c r="F22">
        <f t="shared" si="7"/>
        <v>1</v>
      </c>
      <c r="G22">
        <f t="shared" si="1"/>
        <v>0</v>
      </c>
      <c r="H22" s="9"/>
      <c r="I22" s="9" t="s">
        <v>30</v>
      </c>
      <c r="J22">
        <f t="shared" si="6"/>
        <v>1</v>
      </c>
      <c r="K22">
        <f t="shared" si="3"/>
        <v>0</v>
      </c>
      <c r="L22">
        <f t="shared" si="4"/>
        <v>0</v>
      </c>
      <c r="M22">
        <f t="shared" si="5"/>
        <v>0</v>
      </c>
      <c r="N22" s="9" t="s">
        <v>58</v>
      </c>
      <c r="O22" s="9"/>
      <c r="P22" s="9" t="s">
        <v>43</v>
      </c>
      <c r="Q22" s="9" t="s">
        <v>59</v>
      </c>
      <c r="R22" s="9"/>
      <c r="S22" s="9" t="s">
        <v>45</v>
      </c>
      <c r="T22" s="9" t="s">
        <v>209</v>
      </c>
      <c r="U22" s="9"/>
      <c r="AJ22" s="9"/>
    </row>
    <row r="23" spans="1:86" ht="36">
      <c r="A23" s="10" t="s">
        <v>24</v>
      </c>
      <c r="B23" s="10"/>
      <c r="C23" s="10"/>
      <c r="D23" s="9"/>
      <c r="E23" s="9"/>
      <c r="F23" s="9"/>
      <c r="G23">
        <f t="shared" si="1"/>
        <v>0</v>
      </c>
      <c r="H23" s="9"/>
      <c r="I23" s="9"/>
      <c r="J23">
        <f t="shared" si="6"/>
        <v>0</v>
      </c>
      <c r="K23">
        <f t="shared" si="3"/>
        <v>0</v>
      </c>
      <c r="L23">
        <f t="shared" si="4"/>
        <v>0</v>
      </c>
      <c r="M23">
        <f t="shared" si="5"/>
        <v>0</v>
      </c>
      <c r="N23" s="9"/>
      <c r="O23" s="9"/>
      <c r="P23" s="9" t="s">
        <v>36</v>
      </c>
      <c r="Q23" s="9" t="s">
        <v>37</v>
      </c>
      <c r="R23" s="9" t="s">
        <v>210</v>
      </c>
      <c r="S23" s="9" t="s">
        <v>54</v>
      </c>
      <c r="T23" s="9" t="s">
        <v>211</v>
      </c>
      <c r="U23" s="9"/>
      <c r="AJ23" s="9"/>
      <c r="AU23" s="9"/>
      <c r="AV23" s="9"/>
    </row>
    <row r="24" spans="1:86" ht="54">
      <c r="A24" s="10" t="s">
        <v>24</v>
      </c>
      <c r="B24" s="10"/>
      <c r="C24" s="10"/>
      <c r="D24" s="9" t="s">
        <v>212</v>
      </c>
      <c r="E24" s="9" t="s">
        <v>29</v>
      </c>
      <c r="F24" s="9"/>
      <c r="G24">
        <f t="shared" si="1"/>
        <v>1</v>
      </c>
      <c r="H24" s="9" t="s">
        <v>57</v>
      </c>
      <c r="I24" s="9" t="s">
        <v>33</v>
      </c>
      <c r="J24">
        <f t="shared" si="6"/>
        <v>0</v>
      </c>
      <c r="K24">
        <f t="shared" si="3"/>
        <v>0</v>
      </c>
      <c r="L24">
        <f t="shared" si="4"/>
        <v>0</v>
      </c>
      <c r="M24">
        <f t="shared" si="5"/>
        <v>1</v>
      </c>
      <c r="N24" s="9" t="s">
        <v>50</v>
      </c>
      <c r="O24" s="9" t="s">
        <v>213</v>
      </c>
      <c r="P24" s="9" t="s">
        <v>71</v>
      </c>
      <c r="Q24" s="9" t="s">
        <v>71</v>
      </c>
      <c r="R24" s="9"/>
      <c r="S24" s="9"/>
      <c r="T24" s="9"/>
      <c r="U24" s="9"/>
      <c r="AJ24" s="9"/>
      <c r="AP24" s="9" t="s">
        <v>157</v>
      </c>
      <c r="AQ24" s="9"/>
    </row>
    <row r="25" spans="1:86">
      <c r="A25" s="10"/>
      <c r="B25" s="10"/>
      <c r="C25" s="10"/>
      <c r="D25" s="9"/>
      <c r="E25" s="9" t="s">
        <v>80</v>
      </c>
      <c r="F25" s="9"/>
      <c r="G25">
        <f t="shared" si="1"/>
        <v>0</v>
      </c>
      <c r="H25" s="9"/>
      <c r="I25" s="9" t="s">
        <v>71</v>
      </c>
      <c r="J25">
        <f t="shared" si="6"/>
        <v>0</v>
      </c>
      <c r="K25">
        <f t="shared" si="3"/>
        <v>0</v>
      </c>
      <c r="L25">
        <f t="shared" si="4"/>
        <v>0</v>
      </c>
      <c r="M25">
        <f t="shared" si="5"/>
        <v>0</v>
      </c>
      <c r="N25" s="9" t="s">
        <v>80</v>
      </c>
      <c r="O25" s="9"/>
      <c r="P25" s="9" t="s">
        <v>71</v>
      </c>
      <c r="Q25" s="9" t="s">
        <v>71</v>
      </c>
      <c r="R25" s="9"/>
      <c r="S25" s="9"/>
      <c r="T25" s="9"/>
      <c r="U25" s="9"/>
      <c r="AJ25" s="9"/>
    </row>
    <row r="26" spans="1:86">
      <c r="A26" s="10" t="s">
        <v>214</v>
      </c>
      <c r="B26" s="10"/>
      <c r="C26" s="10" t="s">
        <v>215</v>
      </c>
      <c r="D26" s="9" t="s">
        <v>216</v>
      </c>
      <c r="E26" s="9" t="s">
        <v>28</v>
      </c>
      <c r="F26">
        <f>COUNTIF(E26,"内水災害")</f>
        <v>1</v>
      </c>
      <c r="G26">
        <f t="shared" si="1"/>
        <v>0</v>
      </c>
      <c r="H26" s="9"/>
      <c r="I26" s="9" t="s">
        <v>31</v>
      </c>
      <c r="J26">
        <f t="shared" si="6"/>
        <v>0</v>
      </c>
      <c r="K26">
        <f t="shared" si="3"/>
        <v>1</v>
      </c>
      <c r="L26">
        <f t="shared" si="4"/>
        <v>0</v>
      </c>
      <c r="M26">
        <f t="shared" si="5"/>
        <v>0</v>
      </c>
      <c r="N26" s="9" t="s">
        <v>58</v>
      </c>
      <c r="O26" s="9" t="s">
        <v>217</v>
      </c>
      <c r="P26" s="9" t="s">
        <v>43</v>
      </c>
      <c r="Q26" s="9" t="s">
        <v>71</v>
      </c>
      <c r="R26" s="9" t="s">
        <v>218</v>
      </c>
      <c r="S26" s="9"/>
      <c r="T26" s="9"/>
      <c r="U26" s="9"/>
      <c r="AJ26" s="8"/>
    </row>
    <row r="27" spans="1:86" ht="41.25" customHeight="1">
      <c r="A27" s="10" t="s">
        <v>219</v>
      </c>
      <c r="B27" s="10"/>
      <c r="C27" s="10" t="s">
        <v>220</v>
      </c>
      <c r="D27" s="9" t="s">
        <v>221</v>
      </c>
      <c r="E27" s="9" t="s">
        <v>28</v>
      </c>
      <c r="F27">
        <f>COUNTIF(E27,"内水災害")</f>
        <v>1</v>
      </c>
      <c r="G27">
        <f t="shared" si="1"/>
        <v>0</v>
      </c>
      <c r="H27" s="9"/>
      <c r="I27" s="9" t="s">
        <v>32</v>
      </c>
      <c r="J27">
        <f t="shared" si="6"/>
        <v>0</v>
      </c>
      <c r="K27">
        <f t="shared" si="3"/>
        <v>0</v>
      </c>
      <c r="L27">
        <f t="shared" si="4"/>
        <v>1</v>
      </c>
      <c r="M27">
        <f t="shared" si="5"/>
        <v>0</v>
      </c>
      <c r="N27" s="9" t="s">
        <v>51</v>
      </c>
      <c r="O27" s="9"/>
      <c r="P27" s="9" t="s">
        <v>43</v>
      </c>
      <c r="Q27" s="9" t="s">
        <v>59</v>
      </c>
      <c r="R27" s="9" t="s">
        <v>222</v>
      </c>
      <c r="S27" s="9" t="s">
        <v>45</v>
      </c>
      <c r="T27" s="9" t="s">
        <v>223</v>
      </c>
      <c r="U27" s="9"/>
    </row>
    <row r="28" spans="1:86" ht="54">
      <c r="A28" s="10" t="s">
        <v>219</v>
      </c>
      <c r="B28" s="10"/>
      <c r="C28" s="10"/>
      <c r="D28" s="9"/>
      <c r="E28" s="9"/>
      <c r="F28" s="9"/>
      <c r="G28">
        <f t="shared" si="1"/>
        <v>0</v>
      </c>
      <c r="H28" s="9"/>
      <c r="I28" s="9"/>
      <c r="J28">
        <f t="shared" si="6"/>
        <v>0</v>
      </c>
      <c r="K28">
        <f t="shared" si="3"/>
        <v>0</v>
      </c>
      <c r="L28">
        <f t="shared" si="4"/>
        <v>0</v>
      </c>
      <c r="M28">
        <f t="shared" si="5"/>
        <v>0</v>
      </c>
      <c r="N28" s="9"/>
      <c r="O28" s="9"/>
      <c r="P28" s="9" t="s">
        <v>50</v>
      </c>
      <c r="Q28" s="9"/>
      <c r="R28" s="9" t="s">
        <v>224</v>
      </c>
      <c r="S28" s="9" t="s">
        <v>39</v>
      </c>
      <c r="T28" s="9" t="s">
        <v>225</v>
      </c>
      <c r="U28" s="9"/>
      <c r="AJ28" s="8"/>
    </row>
    <row r="29" spans="1:86" ht="54">
      <c r="A29" s="10" t="s">
        <v>226</v>
      </c>
      <c r="B29" s="10"/>
      <c r="C29" s="10" t="s">
        <v>227</v>
      </c>
      <c r="D29" s="9" t="s">
        <v>228</v>
      </c>
      <c r="E29" s="9" t="s">
        <v>28</v>
      </c>
      <c r="F29">
        <f>COUNTIF(E29,"内水災害")</f>
        <v>1</v>
      </c>
      <c r="G29">
        <f t="shared" si="1"/>
        <v>0</v>
      </c>
      <c r="H29" s="9"/>
      <c r="I29" s="9" t="s">
        <v>31</v>
      </c>
      <c r="J29">
        <f t="shared" si="6"/>
        <v>0</v>
      </c>
      <c r="K29">
        <f t="shared" si="3"/>
        <v>1</v>
      </c>
      <c r="L29">
        <f t="shared" si="4"/>
        <v>0</v>
      </c>
      <c r="M29">
        <f t="shared" si="5"/>
        <v>0</v>
      </c>
      <c r="N29" s="9" t="s">
        <v>51</v>
      </c>
      <c r="O29" s="9" t="s">
        <v>229</v>
      </c>
      <c r="P29" s="9" t="s">
        <v>43</v>
      </c>
      <c r="Q29" s="9" t="s">
        <v>59</v>
      </c>
      <c r="R29" s="9" t="s">
        <v>230</v>
      </c>
      <c r="S29" s="9" t="s">
        <v>45</v>
      </c>
      <c r="T29" s="9" t="s">
        <v>231</v>
      </c>
      <c r="U29" s="9" t="s">
        <v>232</v>
      </c>
    </row>
    <row r="30" spans="1:86" ht="36">
      <c r="A30" s="10" t="s">
        <v>226</v>
      </c>
      <c r="B30" s="10"/>
      <c r="C30" s="10"/>
      <c r="D30" s="9"/>
      <c r="E30" s="9"/>
      <c r="F30" s="9"/>
      <c r="G30">
        <f t="shared" si="1"/>
        <v>0</v>
      </c>
      <c r="H30" s="9"/>
      <c r="I30" s="9"/>
      <c r="J30">
        <f t="shared" si="6"/>
        <v>0</v>
      </c>
      <c r="K30">
        <f t="shared" si="3"/>
        <v>0</v>
      </c>
      <c r="L30">
        <f t="shared" si="4"/>
        <v>0</v>
      </c>
      <c r="M30">
        <f t="shared" si="5"/>
        <v>0</v>
      </c>
      <c r="N30" s="9"/>
      <c r="O30" s="9"/>
      <c r="P30" s="9" t="s">
        <v>36</v>
      </c>
      <c r="Q30" s="9" t="s">
        <v>37</v>
      </c>
      <c r="R30" s="9" t="s">
        <v>233</v>
      </c>
      <c r="S30" s="9" t="s">
        <v>39</v>
      </c>
      <c r="T30" s="9" t="s">
        <v>234</v>
      </c>
      <c r="U30" s="9"/>
    </row>
    <row r="31" spans="1:86" ht="36">
      <c r="A31" s="10" t="s">
        <v>226</v>
      </c>
      <c r="B31" s="10"/>
      <c r="C31" s="10"/>
      <c r="D31" s="9"/>
      <c r="E31" s="9"/>
      <c r="F31" s="9"/>
      <c r="G31">
        <f t="shared" si="1"/>
        <v>0</v>
      </c>
      <c r="H31" s="9"/>
      <c r="I31" s="9"/>
      <c r="J31">
        <f t="shared" si="6"/>
        <v>0</v>
      </c>
      <c r="K31">
        <f t="shared" si="3"/>
        <v>0</v>
      </c>
      <c r="L31">
        <f t="shared" si="4"/>
        <v>0</v>
      </c>
      <c r="M31">
        <f t="shared" si="5"/>
        <v>0</v>
      </c>
      <c r="N31" s="9"/>
      <c r="O31" s="9"/>
      <c r="P31" s="9" t="s">
        <v>36</v>
      </c>
      <c r="Q31" s="9" t="s">
        <v>92</v>
      </c>
      <c r="R31" s="9" t="s">
        <v>233</v>
      </c>
      <c r="S31" s="9" t="s">
        <v>54</v>
      </c>
      <c r="T31" s="9" t="s">
        <v>235</v>
      </c>
      <c r="U31" s="9"/>
    </row>
    <row r="32" spans="1:86" ht="36">
      <c r="A32" s="10" t="s">
        <v>226</v>
      </c>
      <c r="B32" s="10"/>
      <c r="C32" s="10"/>
      <c r="D32" s="9" t="s">
        <v>236</v>
      </c>
      <c r="E32" s="9" t="s">
        <v>28</v>
      </c>
      <c r="F32">
        <f>COUNTIF(E32,"内水災害")</f>
        <v>1</v>
      </c>
      <c r="G32">
        <f t="shared" si="1"/>
        <v>0</v>
      </c>
      <c r="H32" s="9"/>
      <c r="I32" s="9" t="s">
        <v>31</v>
      </c>
      <c r="J32">
        <f t="shared" si="6"/>
        <v>0</v>
      </c>
      <c r="K32">
        <f t="shared" si="3"/>
        <v>1</v>
      </c>
      <c r="L32">
        <f t="shared" si="4"/>
        <v>0</v>
      </c>
      <c r="M32">
        <f t="shared" si="5"/>
        <v>0</v>
      </c>
      <c r="N32" s="9" t="s">
        <v>51</v>
      </c>
      <c r="O32" s="9"/>
      <c r="P32" s="9" t="s">
        <v>71</v>
      </c>
      <c r="Q32" s="9" t="s">
        <v>71</v>
      </c>
      <c r="R32" s="9"/>
      <c r="S32" s="9"/>
      <c r="T32" s="9"/>
      <c r="U32" s="9"/>
    </row>
    <row r="33" spans="1:21" ht="36">
      <c r="A33" s="10" t="s">
        <v>226</v>
      </c>
      <c r="B33" s="10"/>
      <c r="C33" s="10"/>
      <c r="D33" s="9" t="s">
        <v>237</v>
      </c>
      <c r="E33" s="9" t="s">
        <v>28</v>
      </c>
      <c r="F33">
        <f>COUNTIF(E33,"内水災害")</f>
        <v>1</v>
      </c>
      <c r="G33">
        <f t="shared" si="1"/>
        <v>0</v>
      </c>
      <c r="H33" s="9"/>
      <c r="I33" s="9" t="s">
        <v>31</v>
      </c>
      <c r="J33">
        <f t="shared" si="6"/>
        <v>0</v>
      </c>
      <c r="K33">
        <f t="shared" si="3"/>
        <v>1</v>
      </c>
      <c r="L33">
        <f t="shared" si="4"/>
        <v>0</v>
      </c>
      <c r="M33">
        <f t="shared" si="5"/>
        <v>0</v>
      </c>
      <c r="N33" s="9" t="s">
        <v>51</v>
      </c>
      <c r="O33" s="9"/>
      <c r="P33" s="9" t="s">
        <v>71</v>
      </c>
      <c r="Q33" s="9" t="s">
        <v>71</v>
      </c>
      <c r="R33" s="9"/>
      <c r="S33" s="9"/>
      <c r="T33" s="9"/>
      <c r="U33" s="9"/>
    </row>
    <row r="34" spans="1:21" ht="36">
      <c r="A34" s="10" t="s">
        <v>238</v>
      </c>
      <c r="B34" s="10"/>
      <c r="C34" s="10" t="s">
        <v>239</v>
      </c>
      <c r="D34" s="9" t="s">
        <v>240</v>
      </c>
      <c r="E34" s="9" t="s">
        <v>28</v>
      </c>
      <c r="F34">
        <f>COUNTIF(E34,"内水災害")</f>
        <v>1</v>
      </c>
      <c r="G34">
        <f t="shared" si="1"/>
        <v>0</v>
      </c>
      <c r="H34" s="9"/>
      <c r="I34" s="9" t="s">
        <v>31</v>
      </c>
      <c r="J34">
        <f t="shared" si="6"/>
        <v>0</v>
      </c>
      <c r="K34">
        <f t="shared" si="3"/>
        <v>1</v>
      </c>
      <c r="L34">
        <f t="shared" si="4"/>
        <v>0</v>
      </c>
      <c r="M34">
        <f t="shared" si="5"/>
        <v>0</v>
      </c>
      <c r="N34" s="9" t="s">
        <v>51</v>
      </c>
      <c r="O34" s="9"/>
      <c r="P34" s="9" t="s">
        <v>71</v>
      </c>
      <c r="Q34" s="9" t="s">
        <v>71</v>
      </c>
      <c r="R34" s="9"/>
      <c r="S34" s="9"/>
      <c r="T34" s="9"/>
      <c r="U34" s="9"/>
    </row>
    <row r="35" spans="1:21" ht="54">
      <c r="A35" s="10" t="s">
        <v>241</v>
      </c>
      <c r="B35" s="10"/>
      <c r="C35" s="10" t="s">
        <v>239</v>
      </c>
      <c r="D35" s="9" t="s">
        <v>242</v>
      </c>
      <c r="E35" s="9" t="s">
        <v>28</v>
      </c>
      <c r="F35">
        <f>COUNTIF(E35,"内水災害")</f>
        <v>1</v>
      </c>
      <c r="G35">
        <f t="shared" si="1"/>
        <v>0</v>
      </c>
      <c r="H35" s="9"/>
      <c r="I35" s="9" t="s">
        <v>31</v>
      </c>
      <c r="J35">
        <f t="shared" si="6"/>
        <v>0</v>
      </c>
      <c r="K35">
        <f t="shared" si="3"/>
        <v>1</v>
      </c>
      <c r="L35">
        <f t="shared" si="4"/>
        <v>0</v>
      </c>
      <c r="M35">
        <f t="shared" si="5"/>
        <v>0</v>
      </c>
      <c r="N35" s="9" t="s">
        <v>51</v>
      </c>
      <c r="O35" s="9" t="s">
        <v>243</v>
      </c>
      <c r="P35" s="9" t="s">
        <v>36</v>
      </c>
      <c r="Q35" s="9" t="s">
        <v>37</v>
      </c>
      <c r="R35" s="9" t="s">
        <v>244</v>
      </c>
      <c r="S35" s="9" t="s">
        <v>45</v>
      </c>
      <c r="T35" s="9" t="s">
        <v>245</v>
      </c>
      <c r="U35" s="9"/>
    </row>
    <row r="36" spans="1:21" ht="36">
      <c r="A36" s="10" t="s">
        <v>241</v>
      </c>
      <c r="B36" s="10"/>
      <c r="C36" s="10" t="s">
        <v>239</v>
      </c>
      <c r="D36" s="9"/>
      <c r="E36" s="9" t="s">
        <v>80</v>
      </c>
      <c r="F36" s="9"/>
      <c r="G36">
        <f t="shared" si="1"/>
        <v>0</v>
      </c>
      <c r="H36" s="9"/>
      <c r="I36" s="9" t="s">
        <v>71</v>
      </c>
      <c r="J36">
        <f t="shared" si="6"/>
        <v>0</v>
      </c>
      <c r="K36">
        <f t="shared" si="3"/>
        <v>0</v>
      </c>
      <c r="L36">
        <f t="shared" si="4"/>
        <v>0</v>
      </c>
      <c r="M36">
        <f t="shared" si="5"/>
        <v>0</v>
      </c>
      <c r="N36" s="9" t="s">
        <v>80</v>
      </c>
      <c r="O36" s="9"/>
      <c r="P36" s="9" t="s">
        <v>71</v>
      </c>
      <c r="Q36" s="9" t="s">
        <v>71</v>
      </c>
      <c r="R36" s="9"/>
      <c r="S36" s="9" t="s">
        <v>54</v>
      </c>
      <c r="T36" s="9" t="s">
        <v>246</v>
      </c>
      <c r="U36" s="9"/>
    </row>
    <row r="37" spans="1:21">
      <c r="A37" s="10" t="s">
        <v>241</v>
      </c>
      <c r="B37" s="10"/>
      <c r="C37" s="10" t="s">
        <v>239</v>
      </c>
      <c r="D37" s="9"/>
      <c r="E37" s="9" t="s">
        <v>80</v>
      </c>
      <c r="F37" s="9"/>
      <c r="G37">
        <f t="shared" si="1"/>
        <v>0</v>
      </c>
      <c r="H37" s="9"/>
      <c r="I37" s="9" t="s">
        <v>71</v>
      </c>
      <c r="J37">
        <f t="shared" si="6"/>
        <v>0</v>
      </c>
      <c r="K37">
        <f t="shared" si="3"/>
        <v>0</v>
      </c>
      <c r="L37">
        <f t="shared" si="4"/>
        <v>0</v>
      </c>
      <c r="M37">
        <f t="shared" si="5"/>
        <v>0</v>
      </c>
      <c r="N37" s="9" t="s">
        <v>80</v>
      </c>
      <c r="O37" s="9"/>
      <c r="P37" s="9" t="s">
        <v>71</v>
      </c>
      <c r="Q37" s="9" t="s">
        <v>71</v>
      </c>
      <c r="R37" s="9"/>
      <c r="S37" s="9" t="s">
        <v>39</v>
      </c>
      <c r="T37" s="9" t="s">
        <v>247</v>
      </c>
      <c r="U37" s="9"/>
    </row>
    <row r="38" spans="1:21" ht="36">
      <c r="A38" s="10" t="s">
        <v>248</v>
      </c>
      <c r="B38" s="10"/>
      <c r="C38" s="10" t="s">
        <v>249</v>
      </c>
      <c r="D38" s="9" t="s">
        <v>250</v>
      </c>
      <c r="E38" s="9" t="s">
        <v>28</v>
      </c>
      <c r="F38">
        <f>COUNTIF(E38,"内水災害")</f>
        <v>1</v>
      </c>
      <c r="G38">
        <f t="shared" ref="G38:G69" si="8">COUNTIF(E38,"土砂災害")</f>
        <v>0</v>
      </c>
      <c r="H38" s="9"/>
      <c r="I38" s="9" t="s">
        <v>71</v>
      </c>
      <c r="J38">
        <f t="shared" si="6"/>
        <v>0</v>
      </c>
      <c r="K38">
        <f t="shared" ref="K38:K69" si="9">COUNTIF(I38,"*膝上*")</f>
        <v>0</v>
      </c>
      <c r="L38">
        <f t="shared" ref="L38:L69" si="10">COUNTIF(I38,"*倒木　車両通行止め*")</f>
        <v>0</v>
      </c>
      <c r="M38">
        <f t="shared" ref="M38:M69" si="11">COUNTIF(I38,"*倒木　車両片側通行*")</f>
        <v>0</v>
      </c>
      <c r="N38" s="9" t="s">
        <v>51</v>
      </c>
      <c r="O38" s="9"/>
      <c r="P38" s="9" t="s">
        <v>43</v>
      </c>
      <c r="Q38" s="9" t="s">
        <v>71</v>
      </c>
      <c r="R38" s="9" t="s">
        <v>251</v>
      </c>
      <c r="S38" s="9"/>
      <c r="T38" s="9"/>
      <c r="U38" s="9"/>
    </row>
    <row r="39" spans="1:21" ht="36">
      <c r="A39" s="10" t="s">
        <v>248</v>
      </c>
      <c r="B39" s="10"/>
      <c r="C39" s="10" t="s">
        <v>249</v>
      </c>
      <c r="D39" s="9"/>
      <c r="E39" s="9" t="s">
        <v>80</v>
      </c>
      <c r="F39" s="9"/>
      <c r="G39">
        <f t="shared" si="8"/>
        <v>0</v>
      </c>
      <c r="H39" s="9"/>
      <c r="I39" s="9" t="s">
        <v>71</v>
      </c>
      <c r="J39">
        <f t="shared" si="6"/>
        <v>0</v>
      </c>
      <c r="K39">
        <f t="shared" si="9"/>
        <v>0</v>
      </c>
      <c r="L39">
        <f t="shared" si="10"/>
        <v>0</v>
      </c>
      <c r="M39">
        <f t="shared" si="11"/>
        <v>0</v>
      </c>
      <c r="N39" s="9" t="s">
        <v>80</v>
      </c>
      <c r="O39" s="9"/>
      <c r="P39" s="9" t="s">
        <v>36</v>
      </c>
      <c r="Q39" s="9" t="s">
        <v>71</v>
      </c>
      <c r="R39" s="9" t="s">
        <v>252</v>
      </c>
      <c r="S39" s="9"/>
      <c r="T39" s="9"/>
      <c r="U39" s="9"/>
    </row>
    <row r="40" spans="1:21" ht="72">
      <c r="A40" s="10" t="s">
        <v>248</v>
      </c>
      <c r="B40" s="10"/>
      <c r="C40" s="10" t="s">
        <v>249</v>
      </c>
      <c r="D40" s="9"/>
      <c r="E40" s="9" t="s">
        <v>80</v>
      </c>
      <c r="F40" s="9"/>
      <c r="G40">
        <f t="shared" si="8"/>
        <v>0</v>
      </c>
      <c r="H40" s="9"/>
      <c r="I40" s="9" t="s">
        <v>71</v>
      </c>
      <c r="J40">
        <f t="shared" si="6"/>
        <v>0</v>
      </c>
      <c r="K40">
        <f t="shared" si="9"/>
        <v>0</v>
      </c>
      <c r="L40">
        <f t="shared" si="10"/>
        <v>0</v>
      </c>
      <c r="M40">
        <f t="shared" si="11"/>
        <v>0</v>
      </c>
      <c r="N40" s="9" t="s">
        <v>80</v>
      </c>
      <c r="O40" s="9"/>
      <c r="P40" s="9" t="s">
        <v>50</v>
      </c>
      <c r="Q40" s="9" t="s">
        <v>71</v>
      </c>
      <c r="R40" s="9" t="s">
        <v>253</v>
      </c>
      <c r="S40" s="9"/>
      <c r="T40" s="9"/>
      <c r="U40" s="9"/>
    </row>
    <row r="41" spans="1:21" ht="72">
      <c r="A41" s="10" t="s">
        <v>254</v>
      </c>
      <c r="B41" s="10"/>
      <c r="C41" s="10" t="s">
        <v>255</v>
      </c>
      <c r="D41" s="9"/>
      <c r="E41" s="9" t="s">
        <v>28</v>
      </c>
      <c r="F41">
        <f>COUNTIF(E41,"内水災害")</f>
        <v>1</v>
      </c>
      <c r="G41">
        <f t="shared" si="8"/>
        <v>0</v>
      </c>
      <c r="H41" s="9"/>
      <c r="I41" s="9" t="s">
        <v>71</v>
      </c>
      <c r="J41">
        <f t="shared" si="6"/>
        <v>0</v>
      </c>
      <c r="K41">
        <f t="shared" si="9"/>
        <v>0</v>
      </c>
      <c r="L41">
        <f t="shared" si="10"/>
        <v>0</v>
      </c>
      <c r="M41">
        <f t="shared" si="11"/>
        <v>0</v>
      </c>
      <c r="N41" s="9" t="s">
        <v>80</v>
      </c>
      <c r="O41" s="9" t="s">
        <v>256</v>
      </c>
      <c r="P41" s="9" t="s">
        <v>71</v>
      </c>
      <c r="Q41" s="9" t="s">
        <v>71</v>
      </c>
      <c r="R41" s="9"/>
      <c r="S41" s="9" t="s">
        <v>45</v>
      </c>
      <c r="T41" s="9" t="s">
        <v>257</v>
      </c>
      <c r="U41" s="9"/>
    </row>
    <row r="42" spans="1:21" ht="72">
      <c r="A42" s="10" t="s">
        <v>254</v>
      </c>
      <c r="B42" s="10"/>
      <c r="C42" s="10" t="s">
        <v>255</v>
      </c>
      <c r="D42" s="9"/>
      <c r="E42" s="9" t="s">
        <v>50</v>
      </c>
      <c r="F42" s="9"/>
      <c r="G42">
        <f t="shared" si="8"/>
        <v>0</v>
      </c>
      <c r="H42" s="9" t="s">
        <v>81</v>
      </c>
      <c r="I42" s="9" t="s">
        <v>71</v>
      </c>
      <c r="J42">
        <f t="shared" si="6"/>
        <v>0</v>
      </c>
      <c r="K42">
        <f t="shared" si="9"/>
        <v>0</v>
      </c>
      <c r="L42">
        <f t="shared" si="10"/>
        <v>0</v>
      </c>
      <c r="M42">
        <f t="shared" si="11"/>
        <v>0</v>
      </c>
      <c r="N42" s="9" t="s">
        <v>80</v>
      </c>
      <c r="O42" s="9" t="s">
        <v>258</v>
      </c>
      <c r="P42" s="9" t="s">
        <v>36</v>
      </c>
      <c r="Q42" s="9" t="s">
        <v>71</v>
      </c>
      <c r="R42" s="9" t="s">
        <v>259</v>
      </c>
      <c r="S42" s="9" t="s">
        <v>54</v>
      </c>
      <c r="T42" s="9" t="s">
        <v>260</v>
      </c>
      <c r="U42" s="9"/>
    </row>
    <row r="43" spans="1:21" ht="36">
      <c r="A43" s="10" t="s">
        <v>254</v>
      </c>
      <c r="B43" s="10"/>
      <c r="C43" s="10" t="s">
        <v>255</v>
      </c>
      <c r="D43" s="9"/>
      <c r="E43" s="9" t="s">
        <v>80</v>
      </c>
      <c r="F43" s="9"/>
      <c r="G43">
        <f t="shared" si="8"/>
        <v>0</v>
      </c>
      <c r="H43" s="9" t="s">
        <v>50</v>
      </c>
      <c r="I43" s="9" t="s">
        <v>71</v>
      </c>
      <c r="J43">
        <f t="shared" ref="J43:J74" si="12">COUNTIF(I43,"*膝下*")</f>
        <v>0</v>
      </c>
      <c r="K43">
        <f t="shared" si="9"/>
        <v>0</v>
      </c>
      <c r="L43">
        <f t="shared" si="10"/>
        <v>0</v>
      </c>
      <c r="M43">
        <f t="shared" si="11"/>
        <v>0</v>
      </c>
      <c r="N43" s="9" t="s">
        <v>80</v>
      </c>
      <c r="O43" s="9" t="s">
        <v>261</v>
      </c>
      <c r="P43" s="9" t="s">
        <v>71</v>
      </c>
      <c r="Q43" s="9" t="s">
        <v>71</v>
      </c>
      <c r="R43" s="9"/>
      <c r="S43" s="9" t="s">
        <v>39</v>
      </c>
      <c r="T43" s="9" t="s">
        <v>262</v>
      </c>
      <c r="U43" s="9"/>
    </row>
    <row r="44" spans="1:21" ht="54">
      <c r="A44" s="10" t="s">
        <v>263</v>
      </c>
      <c r="B44" s="10"/>
      <c r="C44" s="10" t="s">
        <v>264</v>
      </c>
      <c r="D44" s="9" t="s">
        <v>265</v>
      </c>
      <c r="E44" s="9" t="s">
        <v>28</v>
      </c>
      <c r="F44">
        <f>COUNTIF(E44,"内水災害")</f>
        <v>1</v>
      </c>
      <c r="G44">
        <f t="shared" si="8"/>
        <v>0</v>
      </c>
      <c r="H44" s="9"/>
      <c r="I44" s="9" t="s">
        <v>31</v>
      </c>
      <c r="J44">
        <f t="shared" si="12"/>
        <v>0</v>
      </c>
      <c r="K44">
        <f t="shared" si="9"/>
        <v>1</v>
      </c>
      <c r="L44">
        <f t="shared" si="10"/>
        <v>0</v>
      </c>
      <c r="M44">
        <f t="shared" si="11"/>
        <v>0</v>
      </c>
      <c r="N44" s="9" t="s">
        <v>82</v>
      </c>
      <c r="O44" s="9" t="s">
        <v>266</v>
      </c>
      <c r="P44" s="9" t="s">
        <v>43</v>
      </c>
      <c r="Q44" s="9"/>
      <c r="R44" s="9" t="s">
        <v>267</v>
      </c>
      <c r="S44" s="9" t="s">
        <v>39</v>
      </c>
      <c r="T44" s="9" t="s">
        <v>268</v>
      </c>
      <c r="U44" s="9"/>
    </row>
    <row r="45" spans="1:21" ht="54">
      <c r="A45" s="10" t="s">
        <v>269</v>
      </c>
      <c r="B45" s="10"/>
      <c r="C45" s="10" t="s">
        <v>270</v>
      </c>
      <c r="D45" s="9" t="s">
        <v>271</v>
      </c>
      <c r="E45" s="9" t="s">
        <v>28</v>
      </c>
      <c r="F45">
        <f>COUNTIF(E45,"内水災害")</f>
        <v>1</v>
      </c>
      <c r="G45">
        <f t="shared" si="8"/>
        <v>0</v>
      </c>
      <c r="H45" s="9"/>
      <c r="I45" s="9" t="s">
        <v>31</v>
      </c>
      <c r="J45">
        <f t="shared" si="12"/>
        <v>0</v>
      </c>
      <c r="K45">
        <f t="shared" si="9"/>
        <v>1</v>
      </c>
      <c r="L45">
        <f t="shared" si="10"/>
        <v>0</v>
      </c>
      <c r="M45">
        <f t="shared" si="11"/>
        <v>0</v>
      </c>
      <c r="N45" s="9" t="s">
        <v>51</v>
      </c>
      <c r="O45" s="9"/>
      <c r="P45" s="9" t="s">
        <v>43</v>
      </c>
      <c r="Q45" s="9" t="s">
        <v>44</v>
      </c>
      <c r="R45" s="9" t="s">
        <v>272</v>
      </c>
      <c r="S45" s="9" t="s">
        <v>45</v>
      </c>
      <c r="T45" s="9" t="s">
        <v>273</v>
      </c>
      <c r="U45" s="9"/>
    </row>
    <row r="46" spans="1:21" ht="36">
      <c r="A46" s="10" t="s">
        <v>269</v>
      </c>
      <c r="B46" s="10"/>
      <c r="C46" s="10" t="s">
        <v>270</v>
      </c>
      <c r="D46" s="9"/>
      <c r="E46" s="9" t="s">
        <v>80</v>
      </c>
      <c r="F46" s="9"/>
      <c r="G46">
        <f t="shared" si="8"/>
        <v>0</v>
      </c>
      <c r="H46" s="9"/>
      <c r="I46" s="9" t="s">
        <v>71</v>
      </c>
      <c r="J46">
        <f t="shared" si="12"/>
        <v>0</v>
      </c>
      <c r="K46">
        <f t="shared" si="9"/>
        <v>0</v>
      </c>
      <c r="L46">
        <f t="shared" si="10"/>
        <v>0</v>
      </c>
      <c r="M46">
        <f t="shared" si="11"/>
        <v>0</v>
      </c>
      <c r="N46" s="9" t="s">
        <v>80</v>
      </c>
      <c r="O46" s="9"/>
      <c r="P46" s="9" t="s">
        <v>71</v>
      </c>
      <c r="Q46" s="9" t="s">
        <v>71</v>
      </c>
      <c r="R46" s="9" t="s">
        <v>274</v>
      </c>
      <c r="S46" s="9" t="s">
        <v>54</v>
      </c>
      <c r="T46" s="9" t="s">
        <v>275</v>
      </c>
      <c r="U46" s="9"/>
    </row>
    <row r="47" spans="1:21" ht="72">
      <c r="A47" s="10" t="s">
        <v>276</v>
      </c>
      <c r="B47" s="10"/>
      <c r="C47" s="10" t="s">
        <v>277</v>
      </c>
      <c r="D47" s="9" t="s">
        <v>278</v>
      </c>
      <c r="E47" s="9" t="s">
        <v>28</v>
      </c>
      <c r="F47">
        <f>COUNTIF(E47,"内水災害")</f>
        <v>1</v>
      </c>
      <c r="G47">
        <f t="shared" si="8"/>
        <v>0</v>
      </c>
      <c r="H47" s="9"/>
      <c r="I47" s="9" t="s">
        <v>31</v>
      </c>
      <c r="J47">
        <f t="shared" si="12"/>
        <v>0</v>
      </c>
      <c r="K47">
        <f t="shared" si="9"/>
        <v>1</v>
      </c>
      <c r="L47">
        <f t="shared" si="10"/>
        <v>0</v>
      </c>
      <c r="M47">
        <f t="shared" si="11"/>
        <v>0</v>
      </c>
      <c r="N47" s="9" t="s">
        <v>51</v>
      </c>
      <c r="O47" s="9" t="s">
        <v>279</v>
      </c>
      <c r="P47" s="9" t="s">
        <v>43</v>
      </c>
      <c r="Q47" s="9" t="s">
        <v>59</v>
      </c>
      <c r="R47" s="9" t="s">
        <v>280</v>
      </c>
      <c r="S47" s="9"/>
      <c r="T47" s="9"/>
      <c r="U47" s="9"/>
    </row>
    <row r="48" spans="1:21" ht="108">
      <c r="A48" s="10" t="s">
        <v>276</v>
      </c>
      <c r="B48" s="10"/>
      <c r="C48" s="10" t="s">
        <v>277</v>
      </c>
      <c r="D48" s="9"/>
      <c r="E48" s="9" t="s">
        <v>80</v>
      </c>
      <c r="F48" s="9"/>
      <c r="G48">
        <f t="shared" si="8"/>
        <v>0</v>
      </c>
      <c r="H48" s="9"/>
      <c r="I48" s="9" t="s">
        <v>71</v>
      </c>
      <c r="J48">
        <f t="shared" si="12"/>
        <v>0</v>
      </c>
      <c r="K48">
        <f t="shared" si="9"/>
        <v>0</v>
      </c>
      <c r="L48">
        <f t="shared" si="10"/>
        <v>0</v>
      </c>
      <c r="M48">
        <f t="shared" si="11"/>
        <v>0</v>
      </c>
      <c r="N48" s="9" t="s">
        <v>80</v>
      </c>
      <c r="O48" s="9"/>
      <c r="P48" s="9" t="s">
        <v>36</v>
      </c>
      <c r="Q48" s="9" t="s">
        <v>71</v>
      </c>
      <c r="R48" s="9" t="s">
        <v>281</v>
      </c>
      <c r="S48" s="9" t="s">
        <v>54</v>
      </c>
      <c r="T48" s="9" t="s">
        <v>282</v>
      </c>
      <c r="U48" s="9"/>
    </row>
    <row r="49" spans="1:21" ht="36">
      <c r="A49" s="10" t="s">
        <v>283</v>
      </c>
      <c r="B49" s="10"/>
      <c r="C49" s="10" t="s">
        <v>284</v>
      </c>
      <c r="D49" s="9" t="s">
        <v>285</v>
      </c>
      <c r="E49" s="9" t="s">
        <v>28</v>
      </c>
      <c r="F49">
        <f>COUNTIF(E49,"内水災害")</f>
        <v>1</v>
      </c>
      <c r="G49">
        <f t="shared" si="8"/>
        <v>0</v>
      </c>
      <c r="H49" s="9"/>
      <c r="I49" s="9" t="s">
        <v>31</v>
      </c>
      <c r="J49">
        <f t="shared" si="12"/>
        <v>0</v>
      </c>
      <c r="K49">
        <f t="shared" si="9"/>
        <v>1</v>
      </c>
      <c r="L49">
        <f t="shared" si="10"/>
        <v>0</v>
      </c>
      <c r="M49">
        <f t="shared" si="11"/>
        <v>0</v>
      </c>
      <c r="N49" s="9" t="s">
        <v>58</v>
      </c>
      <c r="O49" s="9" t="s">
        <v>286</v>
      </c>
      <c r="P49" s="9" t="s">
        <v>43</v>
      </c>
      <c r="Q49" s="9" t="s">
        <v>44</v>
      </c>
      <c r="R49" s="9" t="s">
        <v>287</v>
      </c>
      <c r="S49" s="9" t="s">
        <v>45</v>
      </c>
      <c r="T49" s="9" t="s">
        <v>288</v>
      </c>
      <c r="U49" s="9"/>
    </row>
    <row r="50" spans="1:21" ht="36">
      <c r="A50" s="10" t="s">
        <v>283</v>
      </c>
      <c r="B50" s="10"/>
      <c r="C50" s="10" t="s">
        <v>284</v>
      </c>
      <c r="D50" s="9" t="s">
        <v>289</v>
      </c>
      <c r="E50" s="9" t="s">
        <v>28</v>
      </c>
      <c r="F50">
        <f>COUNTIF(E50,"内水災害")</f>
        <v>1</v>
      </c>
      <c r="G50">
        <f t="shared" si="8"/>
        <v>0</v>
      </c>
      <c r="H50" s="9"/>
      <c r="I50" s="9" t="s">
        <v>31</v>
      </c>
      <c r="J50">
        <f t="shared" si="12"/>
        <v>0</v>
      </c>
      <c r="K50">
        <f t="shared" si="9"/>
        <v>1</v>
      </c>
      <c r="L50">
        <f t="shared" si="10"/>
        <v>0</v>
      </c>
      <c r="M50">
        <f t="shared" si="11"/>
        <v>0</v>
      </c>
      <c r="N50" s="9" t="s">
        <v>51</v>
      </c>
      <c r="O50" s="9" t="s">
        <v>286</v>
      </c>
      <c r="P50" s="9" t="s">
        <v>36</v>
      </c>
      <c r="Q50" s="9" t="s">
        <v>71</v>
      </c>
      <c r="R50" s="9" t="s">
        <v>290</v>
      </c>
      <c r="S50" s="9" t="s">
        <v>54</v>
      </c>
      <c r="T50" s="9" t="s">
        <v>291</v>
      </c>
      <c r="U50" s="9"/>
    </row>
    <row r="51" spans="1:21" ht="54">
      <c r="A51" s="10" t="s">
        <v>283</v>
      </c>
      <c r="B51" s="10"/>
      <c r="C51" s="10" t="s">
        <v>284</v>
      </c>
      <c r="D51" s="9"/>
      <c r="E51" s="9" t="s">
        <v>80</v>
      </c>
      <c r="F51" s="9"/>
      <c r="G51">
        <f t="shared" si="8"/>
        <v>0</v>
      </c>
      <c r="H51" s="9"/>
      <c r="I51" s="9" t="s">
        <v>71</v>
      </c>
      <c r="J51">
        <f t="shared" si="12"/>
        <v>0</v>
      </c>
      <c r="K51">
        <f t="shared" si="9"/>
        <v>0</v>
      </c>
      <c r="L51">
        <f t="shared" si="10"/>
        <v>0</v>
      </c>
      <c r="M51">
        <f t="shared" si="11"/>
        <v>0</v>
      </c>
      <c r="N51" s="9" t="s">
        <v>80</v>
      </c>
      <c r="O51" s="9"/>
      <c r="P51" s="9" t="s">
        <v>50</v>
      </c>
      <c r="Q51" s="9" t="s">
        <v>71</v>
      </c>
      <c r="R51" s="9" t="s">
        <v>292</v>
      </c>
      <c r="S51" s="9" t="s">
        <v>39</v>
      </c>
      <c r="T51" s="9" t="s">
        <v>293</v>
      </c>
      <c r="U51" s="9"/>
    </row>
    <row r="52" spans="1:21" ht="36">
      <c r="A52" s="10" t="s">
        <v>283</v>
      </c>
      <c r="B52" s="10"/>
      <c r="C52" s="10" t="s">
        <v>284</v>
      </c>
      <c r="D52" s="9"/>
      <c r="E52" s="9" t="s">
        <v>29</v>
      </c>
      <c r="F52" s="9"/>
      <c r="G52">
        <f t="shared" si="8"/>
        <v>1</v>
      </c>
      <c r="H52" s="9" t="s">
        <v>57</v>
      </c>
      <c r="I52" s="9" t="s">
        <v>102</v>
      </c>
      <c r="J52">
        <f t="shared" si="12"/>
        <v>0</v>
      </c>
      <c r="K52">
        <f t="shared" si="9"/>
        <v>0</v>
      </c>
      <c r="L52">
        <f t="shared" si="10"/>
        <v>0</v>
      </c>
      <c r="M52">
        <f t="shared" si="11"/>
        <v>0</v>
      </c>
      <c r="N52" s="9" t="s">
        <v>80</v>
      </c>
      <c r="O52" s="9" t="s">
        <v>294</v>
      </c>
      <c r="P52" s="9" t="s">
        <v>71</v>
      </c>
      <c r="Q52" s="9" t="s">
        <v>71</v>
      </c>
      <c r="R52" s="9"/>
      <c r="S52" s="9"/>
      <c r="T52" s="9"/>
      <c r="U52" s="9"/>
    </row>
    <row r="53" spans="1:21" ht="36">
      <c r="A53" s="10" t="s">
        <v>283</v>
      </c>
      <c r="B53" s="10"/>
      <c r="C53" s="10" t="s">
        <v>284</v>
      </c>
      <c r="D53" s="9"/>
      <c r="E53" s="9" t="s">
        <v>50</v>
      </c>
      <c r="F53" s="9"/>
      <c r="G53">
        <f t="shared" si="8"/>
        <v>0</v>
      </c>
      <c r="H53" s="9" t="s">
        <v>81</v>
      </c>
      <c r="I53" s="9" t="s">
        <v>71</v>
      </c>
      <c r="J53">
        <f t="shared" si="12"/>
        <v>0</v>
      </c>
      <c r="K53">
        <f t="shared" si="9"/>
        <v>0</v>
      </c>
      <c r="L53">
        <f t="shared" si="10"/>
        <v>0</v>
      </c>
      <c r="M53">
        <f t="shared" si="11"/>
        <v>0</v>
      </c>
      <c r="N53" s="9" t="s">
        <v>80</v>
      </c>
      <c r="O53" s="9" t="s">
        <v>295</v>
      </c>
      <c r="P53" s="9" t="s">
        <v>71</v>
      </c>
      <c r="Q53" s="9" t="s">
        <v>71</v>
      </c>
      <c r="R53" s="9"/>
      <c r="S53" s="9"/>
      <c r="T53" s="9"/>
      <c r="U53" s="9"/>
    </row>
    <row r="54" spans="1:21" ht="54">
      <c r="A54" s="10" t="s">
        <v>296</v>
      </c>
      <c r="B54" s="10"/>
      <c r="C54" s="10" t="s">
        <v>297</v>
      </c>
      <c r="D54" s="9" t="s">
        <v>298</v>
      </c>
      <c r="E54" s="9" t="s">
        <v>28</v>
      </c>
      <c r="F54">
        <f>COUNTIF(E54,"内水災害")</f>
        <v>1</v>
      </c>
      <c r="G54">
        <f t="shared" si="8"/>
        <v>0</v>
      </c>
      <c r="H54" s="9"/>
      <c r="I54" s="9" t="s">
        <v>31</v>
      </c>
      <c r="J54">
        <f t="shared" si="12"/>
        <v>0</v>
      </c>
      <c r="K54">
        <f t="shared" si="9"/>
        <v>1</v>
      </c>
      <c r="L54">
        <f t="shared" si="10"/>
        <v>0</v>
      </c>
      <c r="M54">
        <f t="shared" si="11"/>
        <v>0</v>
      </c>
      <c r="N54" s="9" t="s">
        <v>58</v>
      </c>
      <c r="O54" s="9" t="s">
        <v>299</v>
      </c>
      <c r="P54" s="9" t="s">
        <v>43</v>
      </c>
      <c r="Q54" s="9" t="s">
        <v>71</v>
      </c>
      <c r="R54" s="9" t="s">
        <v>300</v>
      </c>
      <c r="S54" s="9"/>
      <c r="T54" s="9"/>
      <c r="U54" s="9"/>
    </row>
    <row r="55" spans="1:21" ht="36">
      <c r="A55" s="10" t="s">
        <v>296</v>
      </c>
      <c r="B55" s="10"/>
      <c r="C55" s="10" t="s">
        <v>297</v>
      </c>
      <c r="D55" s="9"/>
      <c r="E55" s="9" t="s">
        <v>80</v>
      </c>
      <c r="F55" s="9"/>
      <c r="G55">
        <f t="shared" si="8"/>
        <v>0</v>
      </c>
      <c r="H55" s="9"/>
      <c r="I55" s="9" t="s">
        <v>71</v>
      </c>
      <c r="J55">
        <f t="shared" si="12"/>
        <v>0</v>
      </c>
      <c r="K55">
        <f t="shared" si="9"/>
        <v>0</v>
      </c>
      <c r="L55">
        <f t="shared" si="10"/>
        <v>0</v>
      </c>
      <c r="M55">
        <f t="shared" si="11"/>
        <v>0</v>
      </c>
      <c r="N55" s="9" t="s">
        <v>80</v>
      </c>
      <c r="O55" s="9"/>
      <c r="P55" s="9" t="s">
        <v>36</v>
      </c>
      <c r="Q55" s="9" t="s">
        <v>37</v>
      </c>
      <c r="R55" s="9" t="s">
        <v>301</v>
      </c>
      <c r="S55" s="9" t="s">
        <v>54</v>
      </c>
      <c r="T55" s="9" t="s">
        <v>302</v>
      </c>
      <c r="U55" s="9" t="s">
        <v>303</v>
      </c>
    </row>
    <row r="56" spans="1:21" ht="54">
      <c r="A56" s="10" t="s">
        <v>296</v>
      </c>
      <c r="B56" s="10"/>
      <c r="C56" s="10" t="s">
        <v>297</v>
      </c>
      <c r="D56" s="9"/>
      <c r="E56" s="9" t="s">
        <v>80</v>
      </c>
      <c r="F56" s="9"/>
      <c r="G56">
        <f t="shared" si="8"/>
        <v>0</v>
      </c>
      <c r="H56" s="9"/>
      <c r="I56" s="9" t="s">
        <v>71</v>
      </c>
      <c r="J56">
        <f t="shared" si="12"/>
        <v>0</v>
      </c>
      <c r="K56">
        <f t="shared" si="9"/>
        <v>0</v>
      </c>
      <c r="L56">
        <f t="shared" si="10"/>
        <v>0</v>
      </c>
      <c r="M56">
        <f t="shared" si="11"/>
        <v>0</v>
      </c>
      <c r="N56" s="9" t="s">
        <v>80</v>
      </c>
      <c r="O56" s="9"/>
      <c r="P56" s="9" t="s">
        <v>50</v>
      </c>
      <c r="Q56" s="9" t="s">
        <v>71</v>
      </c>
      <c r="R56" s="9" t="s">
        <v>304</v>
      </c>
      <c r="S56" s="9"/>
      <c r="T56" s="9"/>
      <c r="U56" s="9"/>
    </row>
    <row r="57" spans="1:21" ht="36">
      <c r="A57" s="10" t="s">
        <v>305</v>
      </c>
      <c r="B57" s="10"/>
      <c r="C57" s="10" t="s">
        <v>306</v>
      </c>
      <c r="D57" s="9" t="s">
        <v>307</v>
      </c>
      <c r="E57" s="9" t="s">
        <v>28</v>
      </c>
      <c r="F57">
        <f>COUNTIF(E57,"内水災害")</f>
        <v>1</v>
      </c>
      <c r="G57">
        <f t="shared" si="8"/>
        <v>0</v>
      </c>
      <c r="H57" s="9"/>
      <c r="I57" s="9" t="s">
        <v>31</v>
      </c>
      <c r="J57">
        <f t="shared" si="12"/>
        <v>0</v>
      </c>
      <c r="K57">
        <f t="shared" si="9"/>
        <v>1</v>
      </c>
      <c r="L57">
        <f t="shared" si="10"/>
        <v>0</v>
      </c>
      <c r="M57">
        <f t="shared" si="11"/>
        <v>0</v>
      </c>
      <c r="N57" s="9" t="s">
        <v>58</v>
      </c>
      <c r="O57" s="9" t="s">
        <v>308</v>
      </c>
      <c r="P57" s="9"/>
      <c r="Q57" s="9" t="s">
        <v>71</v>
      </c>
      <c r="R57" s="9"/>
      <c r="S57" s="9"/>
      <c r="T57" s="9"/>
      <c r="U57" s="9"/>
    </row>
    <row r="58" spans="1:21" ht="54">
      <c r="A58" s="10" t="s">
        <v>305</v>
      </c>
      <c r="B58" s="10"/>
      <c r="C58" s="10" t="s">
        <v>306</v>
      </c>
      <c r="D58" s="9" t="s">
        <v>309</v>
      </c>
      <c r="E58" s="9" t="s">
        <v>80</v>
      </c>
      <c r="F58" s="9"/>
      <c r="G58">
        <f t="shared" si="8"/>
        <v>0</v>
      </c>
      <c r="H58" s="9"/>
      <c r="I58" s="9" t="s">
        <v>71</v>
      </c>
      <c r="J58">
        <f t="shared" si="12"/>
        <v>0</v>
      </c>
      <c r="K58">
        <f t="shared" si="9"/>
        <v>0</v>
      </c>
      <c r="L58">
        <f t="shared" si="10"/>
        <v>0</v>
      </c>
      <c r="M58">
        <f t="shared" si="11"/>
        <v>0</v>
      </c>
      <c r="N58" s="9" t="s">
        <v>80</v>
      </c>
      <c r="O58" s="9"/>
      <c r="P58" s="9" t="s">
        <v>50</v>
      </c>
      <c r="Q58" s="9"/>
      <c r="R58" s="9" t="s">
        <v>310</v>
      </c>
      <c r="S58" s="9" t="s">
        <v>45</v>
      </c>
      <c r="T58" s="9" t="s">
        <v>311</v>
      </c>
      <c r="U58" s="9"/>
    </row>
    <row r="59" spans="1:21" ht="36">
      <c r="A59" s="5" t="s">
        <v>312</v>
      </c>
      <c r="C59" s="5" t="s">
        <v>313</v>
      </c>
      <c r="E59" t="s">
        <v>28</v>
      </c>
      <c r="F59">
        <f>COUNTIF(E59,"内水災害")</f>
        <v>1</v>
      </c>
      <c r="G59">
        <f t="shared" si="8"/>
        <v>0</v>
      </c>
      <c r="H59" t="s">
        <v>81</v>
      </c>
      <c r="I59" t="s">
        <v>30</v>
      </c>
      <c r="J59">
        <f t="shared" si="12"/>
        <v>1</v>
      </c>
      <c r="K59">
        <f t="shared" si="9"/>
        <v>0</v>
      </c>
      <c r="L59">
        <f t="shared" si="10"/>
        <v>0</v>
      </c>
      <c r="M59">
        <f t="shared" si="11"/>
        <v>0</v>
      </c>
      <c r="N59" t="s">
        <v>51</v>
      </c>
      <c r="O59" s="9"/>
      <c r="P59" t="s">
        <v>43</v>
      </c>
      <c r="Q59" t="s">
        <v>71</v>
      </c>
      <c r="R59" s="9" t="s">
        <v>314</v>
      </c>
      <c r="S59" t="s">
        <v>45</v>
      </c>
      <c r="T59" s="9"/>
      <c r="U59" s="9" t="s">
        <v>315</v>
      </c>
    </row>
    <row r="60" spans="1:21" ht="54">
      <c r="A60" s="5" t="s">
        <v>316</v>
      </c>
      <c r="C60" s="5" t="s">
        <v>317</v>
      </c>
      <c r="D60" t="s">
        <v>318</v>
      </c>
      <c r="E60" t="s">
        <v>28</v>
      </c>
      <c r="F60">
        <f>COUNTIF(E60,"内水災害")</f>
        <v>1</v>
      </c>
      <c r="G60">
        <f t="shared" si="8"/>
        <v>0</v>
      </c>
      <c r="H60" t="s">
        <v>81</v>
      </c>
      <c r="I60" t="s">
        <v>30</v>
      </c>
      <c r="J60">
        <f t="shared" si="12"/>
        <v>1</v>
      </c>
      <c r="K60">
        <f t="shared" si="9"/>
        <v>0</v>
      </c>
      <c r="L60">
        <f t="shared" si="10"/>
        <v>0</v>
      </c>
      <c r="M60">
        <f t="shared" si="11"/>
        <v>0</v>
      </c>
      <c r="N60" t="s">
        <v>51</v>
      </c>
      <c r="O60" s="9"/>
      <c r="P60" t="s">
        <v>43</v>
      </c>
      <c r="Q60" t="s">
        <v>71</v>
      </c>
      <c r="R60" s="9" t="s">
        <v>319</v>
      </c>
      <c r="S60" t="s">
        <v>45</v>
      </c>
      <c r="T60" s="9" t="s">
        <v>320</v>
      </c>
      <c r="U60" s="9"/>
    </row>
    <row r="61" spans="1:21" ht="54">
      <c r="A61" s="5" t="s">
        <v>321</v>
      </c>
      <c r="C61" s="5" t="s">
        <v>322</v>
      </c>
      <c r="D61" t="s">
        <v>323</v>
      </c>
      <c r="E61" t="s">
        <v>28</v>
      </c>
      <c r="F61">
        <f>COUNTIF(E61,"内水災害")</f>
        <v>1</v>
      </c>
      <c r="G61">
        <f t="shared" si="8"/>
        <v>0</v>
      </c>
      <c r="H61" t="s">
        <v>81</v>
      </c>
      <c r="I61" t="s">
        <v>31</v>
      </c>
      <c r="J61">
        <f t="shared" si="12"/>
        <v>0</v>
      </c>
      <c r="K61">
        <f t="shared" si="9"/>
        <v>1</v>
      </c>
      <c r="L61">
        <f t="shared" si="10"/>
        <v>0</v>
      </c>
      <c r="M61">
        <f t="shared" si="11"/>
        <v>0</v>
      </c>
      <c r="N61" t="s">
        <v>51</v>
      </c>
      <c r="O61" s="9" t="s">
        <v>324</v>
      </c>
      <c r="P61" t="s">
        <v>43</v>
      </c>
      <c r="Q61" t="s">
        <v>59</v>
      </c>
      <c r="R61" s="9" t="s">
        <v>325</v>
      </c>
      <c r="S61" t="s">
        <v>45</v>
      </c>
      <c r="T61" s="9" t="s">
        <v>326</v>
      </c>
      <c r="U61" s="9"/>
    </row>
    <row r="62" spans="1:21" ht="72">
      <c r="A62" s="5" t="s">
        <v>321</v>
      </c>
      <c r="C62" s="5" t="s">
        <v>322</v>
      </c>
      <c r="E62" t="s">
        <v>80</v>
      </c>
      <c r="G62">
        <f t="shared" si="8"/>
        <v>0</v>
      </c>
      <c r="I62" t="s">
        <v>71</v>
      </c>
      <c r="J62">
        <f t="shared" si="12"/>
        <v>0</v>
      </c>
      <c r="K62">
        <f t="shared" si="9"/>
        <v>0</v>
      </c>
      <c r="L62">
        <f t="shared" si="10"/>
        <v>0</v>
      </c>
      <c r="M62">
        <f t="shared" si="11"/>
        <v>0</v>
      </c>
      <c r="N62" t="s">
        <v>80</v>
      </c>
      <c r="O62" s="9"/>
      <c r="P62" t="s">
        <v>71</v>
      </c>
      <c r="Q62" t="s">
        <v>37</v>
      </c>
      <c r="R62" s="9" t="s">
        <v>327</v>
      </c>
      <c r="S62" t="s">
        <v>54</v>
      </c>
      <c r="T62" s="9" t="s">
        <v>328</v>
      </c>
      <c r="U62" s="9"/>
    </row>
    <row r="63" spans="1:21" ht="36">
      <c r="A63" s="5" t="s">
        <v>321</v>
      </c>
      <c r="C63" s="5" t="s">
        <v>322</v>
      </c>
      <c r="E63" t="s">
        <v>80</v>
      </c>
      <c r="G63">
        <f t="shared" si="8"/>
        <v>0</v>
      </c>
      <c r="I63" t="s">
        <v>71</v>
      </c>
      <c r="J63">
        <f t="shared" si="12"/>
        <v>0</v>
      </c>
      <c r="K63">
        <f t="shared" si="9"/>
        <v>0</v>
      </c>
      <c r="L63">
        <f t="shared" si="10"/>
        <v>0</v>
      </c>
      <c r="M63">
        <f t="shared" si="11"/>
        <v>0</v>
      </c>
      <c r="N63" t="s">
        <v>80</v>
      </c>
      <c r="O63" s="9"/>
      <c r="P63" t="s">
        <v>71</v>
      </c>
      <c r="Q63" t="s">
        <v>71</v>
      </c>
      <c r="R63" s="9"/>
      <c r="S63" t="s">
        <v>39</v>
      </c>
      <c r="T63" s="9" t="s">
        <v>329</v>
      </c>
      <c r="U63" s="9"/>
    </row>
    <row r="64" spans="1:21">
      <c r="A64" s="5" t="s">
        <v>330</v>
      </c>
      <c r="C64" s="5" t="s">
        <v>331</v>
      </c>
      <c r="D64" t="s">
        <v>332</v>
      </c>
      <c r="E64" t="s">
        <v>28</v>
      </c>
      <c r="F64">
        <f>COUNTIF(E64,"内水災害")</f>
        <v>1</v>
      </c>
      <c r="G64">
        <f t="shared" si="8"/>
        <v>0</v>
      </c>
      <c r="H64" t="s">
        <v>71</v>
      </c>
      <c r="I64" t="s">
        <v>30</v>
      </c>
      <c r="J64">
        <f t="shared" si="12"/>
        <v>1</v>
      </c>
      <c r="K64">
        <f t="shared" si="9"/>
        <v>0</v>
      </c>
      <c r="L64">
        <f t="shared" si="10"/>
        <v>0</v>
      </c>
      <c r="M64">
        <f t="shared" si="11"/>
        <v>0</v>
      </c>
      <c r="N64" t="s">
        <v>51</v>
      </c>
      <c r="O64" s="9" t="s">
        <v>333</v>
      </c>
      <c r="P64" t="s">
        <v>43</v>
      </c>
      <c r="Q64" t="s">
        <v>59</v>
      </c>
      <c r="R64" s="9" t="s">
        <v>334</v>
      </c>
      <c r="T64" s="9" t="s">
        <v>71</v>
      </c>
      <c r="U64" s="9"/>
    </row>
    <row r="65" spans="1:21" ht="36">
      <c r="A65" s="5" t="s">
        <v>335</v>
      </c>
      <c r="C65" s="5" t="s">
        <v>336</v>
      </c>
      <c r="D65" t="s">
        <v>337</v>
      </c>
      <c r="E65" t="s">
        <v>28</v>
      </c>
      <c r="F65">
        <f>COUNTIF(E65,"内水災害")</f>
        <v>1</v>
      </c>
      <c r="G65">
        <f t="shared" si="8"/>
        <v>0</v>
      </c>
      <c r="H65" t="s">
        <v>71</v>
      </c>
      <c r="I65" t="s">
        <v>31</v>
      </c>
      <c r="J65">
        <f t="shared" si="12"/>
        <v>0</v>
      </c>
      <c r="K65">
        <f t="shared" si="9"/>
        <v>1</v>
      </c>
      <c r="L65">
        <f t="shared" si="10"/>
        <v>0</v>
      </c>
      <c r="M65">
        <f t="shared" si="11"/>
        <v>0</v>
      </c>
      <c r="N65" t="s">
        <v>51</v>
      </c>
      <c r="O65" s="9"/>
      <c r="P65" t="s">
        <v>43</v>
      </c>
      <c r="Q65" t="s">
        <v>44</v>
      </c>
      <c r="R65" s="9" t="s">
        <v>338</v>
      </c>
      <c r="S65" t="s">
        <v>45</v>
      </c>
      <c r="T65" s="9" t="s">
        <v>339</v>
      </c>
      <c r="U65" s="9"/>
    </row>
    <row r="66" spans="1:21" ht="36">
      <c r="A66" s="5" t="s">
        <v>335</v>
      </c>
      <c r="C66" s="5" t="s">
        <v>336</v>
      </c>
      <c r="E66" t="s">
        <v>80</v>
      </c>
      <c r="G66">
        <f t="shared" si="8"/>
        <v>0</v>
      </c>
      <c r="I66" t="s">
        <v>71</v>
      </c>
      <c r="J66">
        <f t="shared" si="12"/>
        <v>0</v>
      </c>
      <c r="K66">
        <f t="shared" si="9"/>
        <v>0</v>
      </c>
      <c r="L66">
        <f t="shared" si="10"/>
        <v>0</v>
      </c>
      <c r="M66">
        <f t="shared" si="11"/>
        <v>0</v>
      </c>
      <c r="N66" t="s">
        <v>80</v>
      </c>
      <c r="O66" s="9"/>
      <c r="P66" t="s">
        <v>36</v>
      </c>
      <c r="Q66" t="s">
        <v>71</v>
      </c>
      <c r="R66" s="9" t="s">
        <v>340</v>
      </c>
      <c r="S66" t="s">
        <v>54</v>
      </c>
      <c r="T66" s="9" t="s">
        <v>341</v>
      </c>
      <c r="U66" s="9"/>
    </row>
    <row r="67" spans="1:21" ht="36">
      <c r="A67" s="5" t="s">
        <v>335</v>
      </c>
      <c r="C67" s="5" t="s">
        <v>336</v>
      </c>
      <c r="E67" t="s">
        <v>80</v>
      </c>
      <c r="G67">
        <f t="shared" si="8"/>
        <v>0</v>
      </c>
      <c r="I67" t="s">
        <v>71</v>
      </c>
      <c r="J67">
        <f t="shared" si="12"/>
        <v>0</v>
      </c>
      <c r="K67">
        <f t="shared" si="9"/>
        <v>0</v>
      </c>
      <c r="L67">
        <f t="shared" si="10"/>
        <v>0</v>
      </c>
      <c r="M67">
        <f t="shared" si="11"/>
        <v>0</v>
      </c>
      <c r="N67" t="s">
        <v>80</v>
      </c>
      <c r="O67" s="9"/>
      <c r="P67" t="s">
        <v>71</v>
      </c>
      <c r="Q67" t="s">
        <v>71</v>
      </c>
      <c r="R67" s="9"/>
      <c r="S67" t="s">
        <v>39</v>
      </c>
      <c r="T67" s="9" t="s">
        <v>342</v>
      </c>
      <c r="U67" s="9"/>
    </row>
    <row r="68" spans="1:21" ht="54">
      <c r="A68" s="5" t="s">
        <v>343</v>
      </c>
      <c r="C68" s="5" t="s">
        <v>344</v>
      </c>
      <c r="D68" s="9" t="s">
        <v>345</v>
      </c>
      <c r="E68" t="s">
        <v>28</v>
      </c>
      <c r="F68">
        <f>COUNTIF(E68,"内水災害")</f>
        <v>1</v>
      </c>
      <c r="G68">
        <f t="shared" si="8"/>
        <v>0</v>
      </c>
      <c r="H68" t="s">
        <v>71</v>
      </c>
      <c r="I68" t="s">
        <v>31</v>
      </c>
      <c r="J68">
        <f t="shared" si="12"/>
        <v>0</v>
      </c>
      <c r="K68">
        <f t="shared" si="9"/>
        <v>1</v>
      </c>
      <c r="L68">
        <f t="shared" si="10"/>
        <v>0</v>
      </c>
      <c r="M68">
        <f t="shared" si="11"/>
        <v>0</v>
      </c>
      <c r="N68" t="s">
        <v>51</v>
      </c>
      <c r="O68" s="9" t="s">
        <v>346</v>
      </c>
      <c r="P68" t="s">
        <v>43</v>
      </c>
      <c r="Q68" t="s">
        <v>59</v>
      </c>
      <c r="R68" s="9" t="s">
        <v>347</v>
      </c>
      <c r="S68" t="s">
        <v>45</v>
      </c>
      <c r="T68" s="9" t="s">
        <v>348</v>
      </c>
      <c r="U68" s="9"/>
    </row>
    <row r="69" spans="1:21">
      <c r="A69" s="5" t="s">
        <v>343</v>
      </c>
      <c r="C69" s="5" t="s">
        <v>344</v>
      </c>
      <c r="E69" t="s">
        <v>80</v>
      </c>
      <c r="G69">
        <f t="shared" si="8"/>
        <v>0</v>
      </c>
      <c r="I69" t="s">
        <v>71</v>
      </c>
      <c r="J69">
        <f t="shared" si="12"/>
        <v>0</v>
      </c>
      <c r="K69">
        <f t="shared" si="9"/>
        <v>0</v>
      </c>
      <c r="L69">
        <f t="shared" si="10"/>
        <v>0</v>
      </c>
      <c r="M69">
        <f t="shared" si="11"/>
        <v>0</v>
      </c>
      <c r="N69" t="s">
        <v>80</v>
      </c>
      <c r="O69" s="9"/>
      <c r="P69" t="s">
        <v>36</v>
      </c>
      <c r="Q69" t="s">
        <v>92</v>
      </c>
      <c r="R69" s="9" t="s">
        <v>349</v>
      </c>
      <c r="T69" s="9"/>
      <c r="U69" s="9"/>
    </row>
    <row r="70" spans="1:21" ht="54">
      <c r="A70" s="5" t="s">
        <v>350</v>
      </c>
      <c r="C70" s="5" t="s">
        <v>351</v>
      </c>
      <c r="D70" t="s">
        <v>352</v>
      </c>
      <c r="E70" t="s">
        <v>28</v>
      </c>
      <c r="F70">
        <f>COUNTIF(E70,"内水災害")</f>
        <v>1</v>
      </c>
      <c r="G70">
        <f t="shared" ref="G70:G112" si="13">COUNTIF(E70,"土砂災害")</f>
        <v>0</v>
      </c>
      <c r="H70" t="s">
        <v>71</v>
      </c>
      <c r="I70" t="s">
        <v>30</v>
      </c>
      <c r="J70">
        <f t="shared" si="12"/>
        <v>1</v>
      </c>
      <c r="K70">
        <f t="shared" ref="K70:K112" si="14">COUNTIF(I70,"*膝上*")</f>
        <v>0</v>
      </c>
      <c r="L70">
        <f t="shared" ref="L70:L112" si="15">COUNTIF(I70,"*倒木　車両通行止め*")</f>
        <v>0</v>
      </c>
      <c r="M70">
        <f t="shared" ref="M70:M112" si="16">COUNTIF(I70,"*倒木　車両片側通行*")</f>
        <v>0</v>
      </c>
      <c r="N70" t="s">
        <v>51</v>
      </c>
      <c r="O70" s="9" t="s">
        <v>353</v>
      </c>
      <c r="P70" t="s">
        <v>43</v>
      </c>
      <c r="Q70" t="s">
        <v>71</v>
      </c>
      <c r="R70" s="9" t="s">
        <v>354</v>
      </c>
      <c r="S70" t="s">
        <v>45</v>
      </c>
      <c r="T70" s="9" t="s">
        <v>355</v>
      </c>
      <c r="U70" s="9"/>
    </row>
    <row r="71" spans="1:21" ht="36">
      <c r="A71" s="5" t="s">
        <v>350</v>
      </c>
      <c r="C71" s="5" t="s">
        <v>351</v>
      </c>
      <c r="E71" t="s">
        <v>80</v>
      </c>
      <c r="G71">
        <f t="shared" si="13"/>
        <v>0</v>
      </c>
      <c r="I71" t="s">
        <v>71</v>
      </c>
      <c r="J71">
        <f t="shared" si="12"/>
        <v>0</v>
      </c>
      <c r="K71">
        <f t="shared" si="14"/>
        <v>0</v>
      </c>
      <c r="L71">
        <f t="shared" si="15"/>
        <v>0</v>
      </c>
      <c r="M71">
        <f t="shared" si="16"/>
        <v>0</v>
      </c>
      <c r="N71" t="s">
        <v>80</v>
      </c>
      <c r="O71" s="9"/>
      <c r="P71" t="s">
        <v>36</v>
      </c>
      <c r="Q71" t="s">
        <v>71</v>
      </c>
      <c r="R71" s="9" t="s">
        <v>356</v>
      </c>
      <c r="S71" t="s">
        <v>54</v>
      </c>
      <c r="T71" s="9" t="s">
        <v>357</v>
      </c>
      <c r="U71" s="9"/>
    </row>
    <row r="72" spans="1:21">
      <c r="A72" s="5" t="s">
        <v>358</v>
      </c>
      <c r="C72" s="5" t="s">
        <v>359</v>
      </c>
      <c r="D72" t="s">
        <v>285</v>
      </c>
      <c r="E72" t="s">
        <v>28</v>
      </c>
      <c r="F72">
        <f>COUNTIF(E72,"内水災害")</f>
        <v>1</v>
      </c>
      <c r="G72">
        <f t="shared" si="13"/>
        <v>0</v>
      </c>
      <c r="H72" t="s">
        <v>71</v>
      </c>
      <c r="I72" t="s">
        <v>30</v>
      </c>
      <c r="J72">
        <f t="shared" si="12"/>
        <v>1</v>
      </c>
      <c r="K72">
        <f t="shared" si="14"/>
        <v>0</v>
      </c>
      <c r="L72">
        <f t="shared" si="15"/>
        <v>0</v>
      </c>
      <c r="M72">
        <f t="shared" si="16"/>
        <v>0</v>
      </c>
      <c r="N72" t="s">
        <v>34</v>
      </c>
      <c r="O72" s="9"/>
      <c r="P72" t="s">
        <v>36</v>
      </c>
      <c r="Q72" t="s">
        <v>71</v>
      </c>
      <c r="R72" s="9" t="s">
        <v>360</v>
      </c>
      <c r="T72" s="9"/>
      <c r="U72" s="9"/>
    </row>
    <row r="73" spans="1:21">
      <c r="A73" s="5" t="s">
        <v>361</v>
      </c>
      <c r="C73" s="5" t="s">
        <v>362</v>
      </c>
      <c r="D73" t="s">
        <v>363</v>
      </c>
      <c r="E73" t="s">
        <v>80</v>
      </c>
      <c r="G73">
        <f t="shared" si="13"/>
        <v>0</v>
      </c>
      <c r="H73" t="s">
        <v>81</v>
      </c>
      <c r="I73" t="s">
        <v>128</v>
      </c>
      <c r="J73">
        <f t="shared" si="12"/>
        <v>0</v>
      </c>
      <c r="K73">
        <f t="shared" si="14"/>
        <v>0</v>
      </c>
      <c r="L73">
        <f t="shared" si="15"/>
        <v>0</v>
      </c>
      <c r="M73">
        <f t="shared" si="16"/>
        <v>0</v>
      </c>
      <c r="N73" t="s">
        <v>80</v>
      </c>
      <c r="O73" s="9"/>
      <c r="P73" t="s">
        <v>36</v>
      </c>
      <c r="Q73" t="s">
        <v>71</v>
      </c>
      <c r="R73" s="9" t="s">
        <v>364</v>
      </c>
      <c r="T73" s="9"/>
      <c r="U73" s="9"/>
    </row>
    <row r="74" spans="1:21">
      <c r="A74" s="5" t="s">
        <v>365</v>
      </c>
      <c r="C74" s="5" t="s">
        <v>362</v>
      </c>
      <c r="D74" t="s">
        <v>366</v>
      </c>
      <c r="E74" t="s">
        <v>28</v>
      </c>
      <c r="F74">
        <f>COUNTIF(E74,"内水災害")</f>
        <v>1</v>
      </c>
      <c r="G74">
        <f t="shared" si="13"/>
        <v>0</v>
      </c>
      <c r="I74" t="s">
        <v>30</v>
      </c>
      <c r="J74">
        <f t="shared" si="12"/>
        <v>1</v>
      </c>
      <c r="K74">
        <f t="shared" si="14"/>
        <v>0</v>
      </c>
      <c r="L74">
        <f t="shared" si="15"/>
        <v>0</v>
      </c>
      <c r="M74">
        <f t="shared" si="16"/>
        <v>0</v>
      </c>
      <c r="N74" t="s">
        <v>51</v>
      </c>
      <c r="O74" s="9"/>
      <c r="P74" t="s">
        <v>36</v>
      </c>
      <c r="Q74" t="s">
        <v>37</v>
      </c>
      <c r="R74" s="9" t="s">
        <v>367</v>
      </c>
      <c r="T74" s="9"/>
      <c r="U74" s="9"/>
    </row>
    <row r="75" spans="1:21" ht="36">
      <c r="A75" s="5" t="s">
        <v>368</v>
      </c>
      <c r="C75" s="5" t="s">
        <v>369</v>
      </c>
      <c r="D75" t="s">
        <v>370</v>
      </c>
      <c r="E75" t="s">
        <v>28</v>
      </c>
      <c r="F75">
        <f>COUNTIF(E75,"内水災害")</f>
        <v>1</v>
      </c>
      <c r="G75">
        <f t="shared" si="13"/>
        <v>0</v>
      </c>
      <c r="I75" t="s">
        <v>30</v>
      </c>
      <c r="J75">
        <f t="shared" ref="J75:J112" si="17">COUNTIF(I75,"*膝下*")</f>
        <v>1</v>
      </c>
      <c r="K75">
        <f t="shared" si="14"/>
        <v>0</v>
      </c>
      <c r="L75">
        <f t="shared" si="15"/>
        <v>0</v>
      </c>
      <c r="M75">
        <f t="shared" si="16"/>
        <v>0</v>
      </c>
      <c r="N75" t="s">
        <v>51</v>
      </c>
      <c r="O75" s="9"/>
      <c r="P75" t="s">
        <v>43</v>
      </c>
      <c r="Q75" t="s">
        <v>71</v>
      </c>
      <c r="R75" s="9" t="s">
        <v>371</v>
      </c>
      <c r="T75" s="9"/>
      <c r="U75" s="9"/>
    </row>
    <row r="76" spans="1:21">
      <c r="A76" s="5" t="s">
        <v>372</v>
      </c>
      <c r="C76" s="5" t="s">
        <v>369</v>
      </c>
      <c r="D76" t="s">
        <v>373</v>
      </c>
      <c r="E76" t="s">
        <v>28</v>
      </c>
      <c r="F76">
        <f>COUNTIF(E76,"内水災害")</f>
        <v>1</v>
      </c>
      <c r="G76">
        <f t="shared" si="13"/>
        <v>0</v>
      </c>
      <c r="I76" t="s">
        <v>30</v>
      </c>
      <c r="J76">
        <f t="shared" si="17"/>
        <v>1</v>
      </c>
      <c r="K76">
        <f t="shared" si="14"/>
        <v>0</v>
      </c>
      <c r="L76">
        <f t="shared" si="15"/>
        <v>0</v>
      </c>
      <c r="M76">
        <f t="shared" si="16"/>
        <v>0</v>
      </c>
      <c r="N76" t="s">
        <v>51</v>
      </c>
      <c r="O76" s="9"/>
      <c r="P76" t="s">
        <v>43</v>
      </c>
      <c r="Q76" t="s">
        <v>44</v>
      </c>
      <c r="R76" s="9" t="s">
        <v>374</v>
      </c>
      <c r="T76" s="9"/>
      <c r="U76" s="9"/>
    </row>
    <row r="77" spans="1:21" ht="36">
      <c r="A77" s="5" t="s">
        <v>375</v>
      </c>
      <c r="C77" s="5" t="s">
        <v>376</v>
      </c>
      <c r="D77" t="s">
        <v>377</v>
      </c>
      <c r="E77" t="s">
        <v>80</v>
      </c>
      <c r="G77">
        <f t="shared" si="13"/>
        <v>0</v>
      </c>
      <c r="H77" t="s">
        <v>81</v>
      </c>
      <c r="I77" t="s">
        <v>71</v>
      </c>
      <c r="J77">
        <f t="shared" si="17"/>
        <v>0</v>
      </c>
      <c r="K77">
        <f t="shared" si="14"/>
        <v>0</v>
      </c>
      <c r="L77">
        <f t="shared" si="15"/>
        <v>0</v>
      </c>
      <c r="M77">
        <f t="shared" si="16"/>
        <v>0</v>
      </c>
      <c r="N77" t="s">
        <v>80</v>
      </c>
      <c r="O77" s="9" t="s">
        <v>378</v>
      </c>
      <c r="P77" t="s">
        <v>71</v>
      </c>
      <c r="Q77" t="s">
        <v>71</v>
      </c>
      <c r="R77" s="9"/>
      <c r="S77" t="s">
        <v>45</v>
      </c>
      <c r="T77" s="9" t="s">
        <v>379</v>
      </c>
      <c r="U77" s="9"/>
    </row>
    <row r="78" spans="1:21">
      <c r="A78" s="5" t="s">
        <v>380</v>
      </c>
      <c r="C78" s="5" t="s">
        <v>381</v>
      </c>
      <c r="D78" t="s">
        <v>309</v>
      </c>
      <c r="E78" t="s">
        <v>80</v>
      </c>
      <c r="G78">
        <f t="shared" si="13"/>
        <v>0</v>
      </c>
      <c r="I78" t="s">
        <v>71</v>
      </c>
      <c r="J78">
        <f t="shared" si="17"/>
        <v>0</v>
      </c>
      <c r="K78">
        <f t="shared" si="14"/>
        <v>0</v>
      </c>
      <c r="L78">
        <f t="shared" si="15"/>
        <v>0</v>
      </c>
      <c r="M78">
        <f t="shared" si="16"/>
        <v>0</v>
      </c>
      <c r="N78" t="s">
        <v>80</v>
      </c>
      <c r="O78" s="9"/>
      <c r="P78" t="s">
        <v>43</v>
      </c>
      <c r="Q78" t="s">
        <v>59</v>
      </c>
      <c r="R78" s="9" t="s">
        <v>382</v>
      </c>
      <c r="T78" s="9"/>
      <c r="U78" s="9"/>
    </row>
    <row r="79" spans="1:21">
      <c r="A79" s="5" t="s">
        <v>380</v>
      </c>
      <c r="C79" s="5" t="s">
        <v>381</v>
      </c>
      <c r="E79" t="s">
        <v>80</v>
      </c>
      <c r="G79">
        <f t="shared" si="13"/>
        <v>0</v>
      </c>
      <c r="I79" t="s">
        <v>71</v>
      </c>
      <c r="J79">
        <f t="shared" si="17"/>
        <v>0</v>
      </c>
      <c r="K79">
        <f t="shared" si="14"/>
        <v>0</v>
      </c>
      <c r="L79">
        <f t="shared" si="15"/>
        <v>0</v>
      </c>
      <c r="M79">
        <f t="shared" si="16"/>
        <v>0</v>
      </c>
      <c r="N79" t="s">
        <v>80</v>
      </c>
      <c r="O79" s="9"/>
      <c r="P79" t="s">
        <v>36</v>
      </c>
      <c r="Q79" t="s">
        <v>71</v>
      </c>
      <c r="R79" s="9" t="s">
        <v>383</v>
      </c>
      <c r="S79" t="s">
        <v>54</v>
      </c>
      <c r="T79" s="9" t="s">
        <v>384</v>
      </c>
      <c r="U79" s="9"/>
    </row>
    <row r="80" spans="1:21">
      <c r="A80" s="5" t="s">
        <v>385</v>
      </c>
      <c r="C80" s="5" t="s">
        <v>381</v>
      </c>
      <c r="D80" t="s">
        <v>2</v>
      </c>
      <c r="E80" t="s">
        <v>28</v>
      </c>
      <c r="F80">
        <f>COUNTIF(E80,"内水災害")</f>
        <v>1</v>
      </c>
      <c r="G80">
        <f t="shared" si="13"/>
        <v>0</v>
      </c>
      <c r="I80" t="s">
        <v>31</v>
      </c>
      <c r="J80">
        <f t="shared" si="17"/>
        <v>0</v>
      </c>
      <c r="K80">
        <f t="shared" si="14"/>
        <v>1</v>
      </c>
      <c r="L80">
        <f t="shared" si="15"/>
        <v>0</v>
      </c>
      <c r="M80">
        <f t="shared" si="16"/>
        <v>0</v>
      </c>
      <c r="N80" t="s">
        <v>51</v>
      </c>
      <c r="O80" s="9" t="s">
        <v>386</v>
      </c>
      <c r="P80" t="s">
        <v>43</v>
      </c>
      <c r="Q80" t="s">
        <v>59</v>
      </c>
      <c r="R80" s="9" t="s">
        <v>387</v>
      </c>
      <c r="T80" s="9"/>
      <c r="U80" s="9"/>
    </row>
    <row r="81" spans="1:21" ht="36">
      <c r="A81" s="5" t="s">
        <v>388</v>
      </c>
      <c r="C81" s="5" t="s">
        <v>389</v>
      </c>
      <c r="D81" t="s">
        <v>390</v>
      </c>
      <c r="E81" t="s">
        <v>28</v>
      </c>
      <c r="F81">
        <f>COUNTIF(E81,"内水災害")</f>
        <v>1</v>
      </c>
      <c r="G81">
        <f t="shared" si="13"/>
        <v>0</v>
      </c>
      <c r="I81" t="s">
        <v>31</v>
      </c>
      <c r="J81">
        <f t="shared" si="17"/>
        <v>0</v>
      </c>
      <c r="K81">
        <f t="shared" si="14"/>
        <v>1</v>
      </c>
      <c r="L81">
        <f t="shared" si="15"/>
        <v>0</v>
      </c>
      <c r="M81">
        <f t="shared" si="16"/>
        <v>0</v>
      </c>
      <c r="N81" t="s">
        <v>58</v>
      </c>
      <c r="O81" s="9" t="s">
        <v>391</v>
      </c>
      <c r="P81" t="s">
        <v>43</v>
      </c>
      <c r="Q81" t="s">
        <v>44</v>
      </c>
      <c r="R81" s="9" t="s">
        <v>392</v>
      </c>
      <c r="S81" t="s">
        <v>45</v>
      </c>
      <c r="T81" s="9" t="s">
        <v>393</v>
      </c>
      <c r="U81" s="9"/>
    </row>
    <row r="82" spans="1:21">
      <c r="A82" s="5" t="s">
        <v>388</v>
      </c>
      <c r="C82" s="5" t="s">
        <v>389</v>
      </c>
      <c r="E82" t="s">
        <v>80</v>
      </c>
      <c r="G82">
        <f t="shared" si="13"/>
        <v>0</v>
      </c>
      <c r="I82" t="s">
        <v>71</v>
      </c>
      <c r="J82">
        <f t="shared" si="17"/>
        <v>0</v>
      </c>
      <c r="K82">
        <f t="shared" si="14"/>
        <v>0</v>
      </c>
      <c r="L82">
        <f t="shared" si="15"/>
        <v>0</v>
      </c>
      <c r="M82">
        <f t="shared" si="16"/>
        <v>0</v>
      </c>
      <c r="N82" t="s">
        <v>80</v>
      </c>
      <c r="O82" s="9"/>
      <c r="P82" t="s">
        <v>71</v>
      </c>
      <c r="Q82" t="s">
        <v>71</v>
      </c>
      <c r="R82" s="9"/>
      <c r="S82" t="s">
        <v>54</v>
      </c>
      <c r="T82" s="9" t="s">
        <v>394</v>
      </c>
      <c r="U82" s="9"/>
    </row>
    <row r="83" spans="1:21">
      <c r="A83" s="5" t="s">
        <v>388</v>
      </c>
      <c r="C83" s="5" t="s">
        <v>389</v>
      </c>
      <c r="E83" t="s">
        <v>80</v>
      </c>
      <c r="G83">
        <f t="shared" si="13"/>
        <v>0</v>
      </c>
      <c r="I83" t="s">
        <v>71</v>
      </c>
      <c r="J83">
        <f t="shared" si="17"/>
        <v>0</v>
      </c>
      <c r="K83">
        <f t="shared" si="14"/>
        <v>0</v>
      </c>
      <c r="L83">
        <f t="shared" si="15"/>
        <v>0</v>
      </c>
      <c r="M83">
        <f t="shared" si="16"/>
        <v>0</v>
      </c>
      <c r="N83" t="s">
        <v>80</v>
      </c>
      <c r="O83" s="9"/>
      <c r="P83" t="s">
        <v>71</v>
      </c>
      <c r="Q83" t="s">
        <v>71</v>
      </c>
      <c r="R83" s="9"/>
      <c r="S83" t="s">
        <v>39</v>
      </c>
      <c r="T83" s="9" t="s">
        <v>395</v>
      </c>
      <c r="U83" s="9"/>
    </row>
    <row r="84" spans="1:21" ht="36">
      <c r="A84" s="5" t="s">
        <v>396</v>
      </c>
      <c r="C84" s="5" t="s">
        <v>397</v>
      </c>
      <c r="D84" t="s">
        <v>398</v>
      </c>
      <c r="E84" t="s">
        <v>28</v>
      </c>
      <c r="F84">
        <f>COUNTIF(E84,"内水災害")</f>
        <v>1</v>
      </c>
      <c r="G84">
        <f t="shared" si="13"/>
        <v>0</v>
      </c>
      <c r="I84" t="s">
        <v>31</v>
      </c>
      <c r="J84">
        <f t="shared" si="17"/>
        <v>0</v>
      </c>
      <c r="K84">
        <f t="shared" si="14"/>
        <v>1</v>
      </c>
      <c r="L84">
        <f t="shared" si="15"/>
        <v>0</v>
      </c>
      <c r="M84">
        <f t="shared" si="16"/>
        <v>0</v>
      </c>
      <c r="N84" t="s">
        <v>58</v>
      </c>
      <c r="O84" s="9"/>
      <c r="P84" t="s">
        <v>43</v>
      </c>
      <c r="Q84" t="s">
        <v>44</v>
      </c>
      <c r="R84" s="9"/>
      <c r="T84" s="9"/>
      <c r="U84" s="9" t="s">
        <v>399</v>
      </c>
    </row>
    <row r="85" spans="1:21">
      <c r="A85" s="5" t="s">
        <v>396</v>
      </c>
      <c r="C85" s="5" t="s">
        <v>397</v>
      </c>
      <c r="E85" t="s">
        <v>80</v>
      </c>
      <c r="G85">
        <f t="shared" si="13"/>
        <v>0</v>
      </c>
      <c r="I85" t="s">
        <v>71</v>
      </c>
      <c r="J85">
        <f t="shared" si="17"/>
        <v>0</v>
      </c>
      <c r="K85">
        <f t="shared" si="14"/>
        <v>0</v>
      </c>
      <c r="L85">
        <f t="shared" si="15"/>
        <v>0</v>
      </c>
      <c r="M85">
        <f t="shared" si="16"/>
        <v>0</v>
      </c>
      <c r="N85" t="s">
        <v>51</v>
      </c>
      <c r="O85" s="9"/>
      <c r="P85" t="s">
        <v>71</v>
      </c>
      <c r="Q85" t="s">
        <v>59</v>
      </c>
      <c r="R85" s="9"/>
      <c r="T85" s="9"/>
      <c r="U85" s="9"/>
    </row>
    <row r="86" spans="1:21">
      <c r="A86" s="5" t="s">
        <v>396</v>
      </c>
      <c r="C86" s="5" t="s">
        <v>397</v>
      </c>
      <c r="E86" t="s">
        <v>80</v>
      </c>
      <c r="G86">
        <f t="shared" si="13"/>
        <v>0</v>
      </c>
      <c r="I86" t="s">
        <v>71</v>
      </c>
      <c r="J86">
        <f t="shared" si="17"/>
        <v>0</v>
      </c>
      <c r="K86">
        <f t="shared" si="14"/>
        <v>0</v>
      </c>
      <c r="L86">
        <f t="shared" si="15"/>
        <v>0</v>
      </c>
      <c r="M86">
        <f t="shared" si="16"/>
        <v>0</v>
      </c>
      <c r="N86" t="s">
        <v>82</v>
      </c>
      <c r="O86" s="9"/>
      <c r="P86" t="s">
        <v>71</v>
      </c>
      <c r="Q86" t="s">
        <v>103</v>
      </c>
      <c r="R86" s="9"/>
      <c r="T86" s="9"/>
      <c r="U86" s="9"/>
    </row>
    <row r="87" spans="1:21">
      <c r="A87" s="5" t="s">
        <v>400</v>
      </c>
      <c r="C87" s="5" t="s">
        <v>401</v>
      </c>
      <c r="D87" t="s">
        <v>402</v>
      </c>
      <c r="E87" t="s">
        <v>28</v>
      </c>
      <c r="F87">
        <f>COUNTIF(E87,"内水災害")</f>
        <v>1</v>
      </c>
      <c r="G87">
        <f t="shared" si="13"/>
        <v>0</v>
      </c>
      <c r="I87" t="s">
        <v>71</v>
      </c>
      <c r="J87">
        <f t="shared" si="17"/>
        <v>0</v>
      </c>
      <c r="K87">
        <f t="shared" si="14"/>
        <v>0</v>
      </c>
      <c r="L87">
        <f t="shared" si="15"/>
        <v>0</v>
      </c>
      <c r="M87">
        <f t="shared" si="16"/>
        <v>0</v>
      </c>
      <c r="N87" t="s">
        <v>82</v>
      </c>
      <c r="O87" s="9"/>
      <c r="P87" t="s">
        <v>43</v>
      </c>
      <c r="Q87" t="s">
        <v>59</v>
      </c>
      <c r="R87" s="9" t="s">
        <v>403</v>
      </c>
      <c r="T87" s="9"/>
      <c r="U87" s="9"/>
    </row>
    <row r="88" spans="1:21" ht="36">
      <c r="A88" s="5" t="s">
        <v>400</v>
      </c>
      <c r="C88" s="5" t="s">
        <v>401</v>
      </c>
      <c r="E88" t="s">
        <v>80</v>
      </c>
      <c r="G88">
        <f t="shared" si="13"/>
        <v>0</v>
      </c>
      <c r="I88" t="s">
        <v>71</v>
      </c>
      <c r="J88">
        <f t="shared" si="17"/>
        <v>0</v>
      </c>
      <c r="K88">
        <f t="shared" si="14"/>
        <v>0</v>
      </c>
      <c r="L88">
        <f t="shared" si="15"/>
        <v>0</v>
      </c>
      <c r="M88">
        <f t="shared" si="16"/>
        <v>0</v>
      </c>
      <c r="N88" t="s">
        <v>80</v>
      </c>
      <c r="O88" s="9"/>
      <c r="P88" t="s">
        <v>71</v>
      </c>
      <c r="Q88" t="s">
        <v>92</v>
      </c>
      <c r="R88" s="9" t="s">
        <v>404</v>
      </c>
      <c r="S88" t="s">
        <v>54</v>
      </c>
      <c r="T88" s="9" t="s">
        <v>405</v>
      </c>
      <c r="U88" s="9"/>
    </row>
    <row r="89" spans="1:21" ht="36">
      <c r="A89" s="5" t="s">
        <v>400</v>
      </c>
      <c r="C89" s="5" t="s">
        <v>401</v>
      </c>
      <c r="E89" t="s">
        <v>80</v>
      </c>
      <c r="G89">
        <f t="shared" si="13"/>
        <v>0</v>
      </c>
      <c r="I89" t="s">
        <v>71</v>
      </c>
      <c r="J89">
        <f t="shared" si="17"/>
        <v>0</v>
      </c>
      <c r="K89">
        <f t="shared" si="14"/>
        <v>0</v>
      </c>
      <c r="L89">
        <f t="shared" si="15"/>
        <v>0</v>
      </c>
      <c r="M89">
        <f t="shared" si="16"/>
        <v>0</v>
      </c>
      <c r="N89" t="s">
        <v>80</v>
      </c>
      <c r="O89" s="9"/>
      <c r="P89" t="s">
        <v>71</v>
      </c>
      <c r="Q89" t="s">
        <v>71</v>
      </c>
      <c r="R89" s="9"/>
      <c r="S89" t="s">
        <v>39</v>
      </c>
      <c r="T89" s="9" t="s">
        <v>406</v>
      </c>
      <c r="U89" s="9"/>
    </row>
    <row r="90" spans="1:21" ht="72">
      <c r="A90" s="5" t="s">
        <v>407</v>
      </c>
      <c r="C90" s="5" t="s">
        <v>408</v>
      </c>
      <c r="D90" t="s">
        <v>409</v>
      </c>
      <c r="E90" t="s">
        <v>28</v>
      </c>
      <c r="F90">
        <f>COUNTIF(E90,"内水災害")</f>
        <v>1</v>
      </c>
      <c r="G90">
        <f t="shared" si="13"/>
        <v>0</v>
      </c>
      <c r="I90" t="s">
        <v>31</v>
      </c>
      <c r="J90">
        <f t="shared" si="17"/>
        <v>0</v>
      </c>
      <c r="K90">
        <f t="shared" si="14"/>
        <v>1</v>
      </c>
      <c r="L90">
        <f t="shared" si="15"/>
        <v>0</v>
      </c>
      <c r="M90">
        <f t="shared" si="16"/>
        <v>0</v>
      </c>
      <c r="N90" t="s">
        <v>50</v>
      </c>
      <c r="O90" s="9" t="s">
        <v>410</v>
      </c>
      <c r="P90" t="s">
        <v>43</v>
      </c>
      <c r="Q90" t="s">
        <v>59</v>
      </c>
      <c r="R90" s="9" t="s">
        <v>411</v>
      </c>
      <c r="T90" s="9"/>
      <c r="U90" s="9"/>
    </row>
    <row r="91" spans="1:21" ht="36">
      <c r="A91" s="5" t="s">
        <v>407</v>
      </c>
      <c r="C91" s="5" t="s">
        <v>408</v>
      </c>
      <c r="E91" t="s">
        <v>50</v>
      </c>
      <c r="G91">
        <f t="shared" si="13"/>
        <v>0</v>
      </c>
      <c r="H91" t="s">
        <v>81</v>
      </c>
      <c r="I91" t="s">
        <v>71</v>
      </c>
      <c r="J91">
        <f t="shared" si="17"/>
        <v>0</v>
      </c>
      <c r="K91">
        <f t="shared" si="14"/>
        <v>0</v>
      </c>
      <c r="L91">
        <f t="shared" si="15"/>
        <v>0</v>
      </c>
      <c r="M91">
        <f t="shared" si="16"/>
        <v>0</v>
      </c>
      <c r="N91" t="s">
        <v>80</v>
      </c>
      <c r="O91" s="9" t="s">
        <v>412</v>
      </c>
      <c r="P91" t="s">
        <v>71</v>
      </c>
      <c r="Q91" t="s">
        <v>71</v>
      </c>
      <c r="R91" s="9"/>
      <c r="T91" s="9"/>
      <c r="U91" s="9"/>
    </row>
    <row r="92" spans="1:21" ht="36">
      <c r="A92" s="5" t="s">
        <v>413</v>
      </c>
      <c r="C92" s="5" t="s">
        <v>414</v>
      </c>
      <c r="D92" t="s">
        <v>415</v>
      </c>
      <c r="E92" t="s">
        <v>28</v>
      </c>
      <c r="F92">
        <f>COUNTIF(E92,"内水災害")</f>
        <v>1</v>
      </c>
      <c r="G92">
        <f t="shared" si="13"/>
        <v>0</v>
      </c>
      <c r="I92" t="s">
        <v>31</v>
      </c>
      <c r="J92">
        <f t="shared" si="17"/>
        <v>0</v>
      </c>
      <c r="K92">
        <f t="shared" si="14"/>
        <v>1</v>
      </c>
      <c r="L92">
        <f t="shared" si="15"/>
        <v>0</v>
      </c>
      <c r="M92">
        <f t="shared" si="16"/>
        <v>0</v>
      </c>
      <c r="N92" t="s">
        <v>58</v>
      </c>
      <c r="O92" s="9" t="s">
        <v>416</v>
      </c>
      <c r="P92" t="s">
        <v>36</v>
      </c>
      <c r="Q92" t="s">
        <v>37</v>
      </c>
      <c r="R92" s="9" t="s">
        <v>417</v>
      </c>
      <c r="S92" t="s">
        <v>39</v>
      </c>
      <c r="T92" s="9" t="s">
        <v>418</v>
      </c>
      <c r="U92" s="9"/>
    </row>
    <row r="93" spans="1:21">
      <c r="A93" s="5" t="s">
        <v>419</v>
      </c>
      <c r="C93" s="5" t="s">
        <v>401</v>
      </c>
      <c r="D93" t="s">
        <v>420</v>
      </c>
      <c r="E93" t="s">
        <v>28</v>
      </c>
      <c r="F93">
        <f>COUNTIF(E93,"内水災害")</f>
        <v>1</v>
      </c>
      <c r="G93">
        <f t="shared" si="13"/>
        <v>0</v>
      </c>
      <c r="I93" t="s">
        <v>71</v>
      </c>
      <c r="J93">
        <f t="shared" si="17"/>
        <v>0</v>
      </c>
      <c r="K93">
        <f t="shared" si="14"/>
        <v>0</v>
      </c>
      <c r="L93">
        <f t="shared" si="15"/>
        <v>0</v>
      </c>
      <c r="M93">
        <f t="shared" si="16"/>
        <v>0</v>
      </c>
      <c r="N93" t="s">
        <v>51</v>
      </c>
      <c r="O93" s="9"/>
      <c r="P93" t="s">
        <v>43</v>
      </c>
      <c r="Q93" t="s">
        <v>59</v>
      </c>
      <c r="R93" s="9" t="s">
        <v>403</v>
      </c>
      <c r="T93" s="9"/>
      <c r="U93" s="9"/>
    </row>
    <row r="94" spans="1:21">
      <c r="A94" s="5" t="s">
        <v>419</v>
      </c>
      <c r="C94" s="5" t="s">
        <v>401</v>
      </c>
      <c r="E94" t="s">
        <v>80</v>
      </c>
      <c r="G94">
        <f t="shared" si="13"/>
        <v>0</v>
      </c>
      <c r="I94" t="s">
        <v>71</v>
      </c>
      <c r="J94">
        <f t="shared" si="17"/>
        <v>0</v>
      </c>
      <c r="K94">
        <f t="shared" si="14"/>
        <v>0</v>
      </c>
      <c r="L94">
        <f t="shared" si="15"/>
        <v>0</v>
      </c>
      <c r="M94">
        <f t="shared" si="16"/>
        <v>0</v>
      </c>
      <c r="N94" t="s">
        <v>80</v>
      </c>
      <c r="O94" s="9"/>
      <c r="P94" t="s">
        <v>36</v>
      </c>
      <c r="Q94" t="s">
        <v>92</v>
      </c>
      <c r="R94" s="9"/>
      <c r="T94" s="9"/>
      <c r="U94" s="9"/>
    </row>
    <row r="95" spans="1:21">
      <c r="A95" s="5" t="s">
        <v>421</v>
      </c>
      <c r="C95" s="5" t="s">
        <v>422</v>
      </c>
      <c r="D95" t="s">
        <v>423</v>
      </c>
      <c r="E95" t="s">
        <v>28</v>
      </c>
      <c r="F95">
        <f>COUNTIF(E95,"内水災害")</f>
        <v>1</v>
      </c>
      <c r="G95">
        <f t="shared" si="13"/>
        <v>0</v>
      </c>
      <c r="I95" t="s">
        <v>71</v>
      </c>
      <c r="J95">
        <f t="shared" si="17"/>
        <v>0</v>
      </c>
      <c r="K95">
        <f t="shared" si="14"/>
        <v>0</v>
      </c>
      <c r="L95">
        <f t="shared" si="15"/>
        <v>0</v>
      </c>
      <c r="M95">
        <f t="shared" si="16"/>
        <v>0</v>
      </c>
      <c r="N95" t="s">
        <v>51</v>
      </c>
      <c r="O95" s="9" t="s">
        <v>424</v>
      </c>
      <c r="P95" t="s">
        <v>43</v>
      </c>
      <c r="Q95" t="s">
        <v>44</v>
      </c>
      <c r="R95" s="9" t="s">
        <v>425</v>
      </c>
      <c r="T95" s="9"/>
      <c r="U95" s="9"/>
    </row>
    <row r="96" spans="1:21">
      <c r="A96" s="5" t="s">
        <v>421</v>
      </c>
      <c r="C96" s="5" t="s">
        <v>422</v>
      </c>
      <c r="E96" t="s">
        <v>80</v>
      </c>
      <c r="G96">
        <f t="shared" si="13"/>
        <v>0</v>
      </c>
      <c r="I96" t="s">
        <v>71</v>
      </c>
      <c r="J96">
        <f t="shared" si="17"/>
        <v>0</v>
      </c>
      <c r="K96">
        <f t="shared" si="14"/>
        <v>0</v>
      </c>
      <c r="L96">
        <f t="shared" si="15"/>
        <v>0</v>
      </c>
      <c r="M96">
        <f t="shared" si="16"/>
        <v>0</v>
      </c>
      <c r="N96" t="s">
        <v>80</v>
      </c>
      <c r="O96" s="9"/>
      <c r="P96" t="s">
        <v>36</v>
      </c>
      <c r="Q96" t="s">
        <v>92</v>
      </c>
      <c r="R96" s="9" t="s">
        <v>426</v>
      </c>
      <c r="T96" s="9"/>
      <c r="U96" s="9"/>
    </row>
    <row r="97" spans="1:21" ht="54">
      <c r="A97" s="22" t="s">
        <v>25</v>
      </c>
      <c r="B97" s="22"/>
      <c r="C97" s="22" t="s">
        <v>26</v>
      </c>
      <c r="D97" s="23" t="s">
        <v>27</v>
      </c>
      <c r="E97" s="23" t="s">
        <v>28</v>
      </c>
      <c r="F97">
        <f>COUNTIF(E97,"内水災害")</f>
        <v>1</v>
      </c>
      <c r="G97">
        <f t="shared" si="13"/>
        <v>0</v>
      </c>
      <c r="H97" s="23"/>
      <c r="I97" s="23" t="s">
        <v>30</v>
      </c>
      <c r="J97">
        <f t="shared" si="17"/>
        <v>1</v>
      </c>
      <c r="K97">
        <f t="shared" si="14"/>
        <v>0</v>
      </c>
      <c r="L97">
        <f t="shared" si="15"/>
        <v>0</v>
      </c>
      <c r="M97">
        <f t="shared" si="16"/>
        <v>0</v>
      </c>
      <c r="N97" s="23" t="s">
        <v>34</v>
      </c>
      <c r="O97" s="24" t="s">
        <v>35</v>
      </c>
      <c r="P97" s="23" t="s">
        <v>36</v>
      </c>
      <c r="Q97" s="23" t="s">
        <v>37</v>
      </c>
      <c r="R97" s="24" t="s">
        <v>38</v>
      </c>
      <c r="S97" s="23" t="s">
        <v>39</v>
      </c>
      <c r="T97" s="24" t="s">
        <v>40</v>
      </c>
      <c r="U97" s="24" t="s">
        <v>41</v>
      </c>
    </row>
    <row r="98" spans="1:21" ht="36">
      <c r="A98" s="5" t="s">
        <v>427</v>
      </c>
      <c r="C98" s="5" t="s">
        <v>26</v>
      </c>
      <c r="D98" t="s">
        <v>428</v>
      </c>
      <c r="E98" t="s">
        <v>28</v>
      </c>
      <c r="F98">
        <f>COUNTIF(E98,"内水災害")</f>
        <v>1</v>
      </c>
      <c r="G98">
        <f t="shared" si="13"/>
        <v>0</v>
      </c>
      <c r="I98" t="s">
        <v>30</v>
      </c>
      <c r="J98">
        <f t="shared" si="17"/>
        <v>1</v>
      </c>
      <c r="K98">
        <f t="shared" si="14"/>
        <v>0</v>
      </c>
      <c r="L98">
        <f t="shared" si="15"/>
        <v>0</v>
      </c>
      <c r="M98">
        <f t="shared" si="16"/>
        <v>0</v>
      </c>
      <c r="N98" t="s">
        <v>51</v>
      </c>
      <c r="O98" s="9" t="s">
        <v>429</v>
      </c>
      <c r="P98" t="s">
        <v>43</v>
      </c>
      <c r="Q98" t="s">
        <v>44</v>
      </c>
      <c r="R98" s="9" t="s">
        <v>430</v>
      </c>
      <c r="T98" s="9"/>
      <c r="U98" s="9" t="s">
        <v>431</v>
      </c>
    </row>
    <row r="99" spans="1:21" ht="54">
      <c r="A99" s="5" t="s">
        <v>432</v>
      </c>
      <c r="C99" s="5" t="s">
        <v>433</v>
      </c>
      <c r="D99" t="s">
        <v>434</v>
      </c>
      <c r="E99" t="s">
        <v>28</v>
      </c>
      <c r="F99">
        <f>COUNTIF(E99,"内水災害")</f>
        <v>1</v>
      </c>
      <c r="G99">
        <f t="shared" si="13"/>
        <v>0</v>
      </c>
      <c r="I99" t="s">
        <v>71</v>
      </c>
      <c r="J99">
        <f t="shared" si="17"/>
        <v>0</v>
      </c>
      <c r="K99">
        <f t="shared" si="14"/>
        <v>0</v>
      </c>
      <c r="L99">
        <f t="shared" si="15"/>
        <v>0</v>
      </c>
      <c r="M99">
        <f t="shared" si="16"/>
        <v>0</v>
      </c>
      <c r="N99" t="s">
        <v>82</v>
      </c>
      <c r="O99" s="9" t="s">
        <v>435</v>
      </c>
      <c r="P99" t="s">
        <v>43</v>
      </c>
      <c r="Q99" t="s">
        <v>59</v>
      </c>
      <c r="R99" s="9" t="s">
        <v>436</v>
      </c>
      <c r="T99" s="9"/>
      <c r="U99" s="9"/>
    </row>
    <row r="100" spans="1:21" ht="36">
      <c r="A100" s="5" t="s">
        <v>432</v>
      </c>
      <c r="C100" s="5" t="s">
        <v>433</v>
      </c>
      <c r="E100" t="s">
        <v>80</v>
      </c>
      <c r="G100">
        <f t="shared" si="13"/>
        <v>0</v>
      </c>
      <c r="I100" t="s">
        <v>71</v>
      </c>
      <c r="J100">
        <f t="shared" si="17"/>
        <v>0</v>
      </c>
      <c r="K100">
        <f t="shared" si="14"/>
        <v>0</v>
      </c>
      <c r="L100">
        <f t="shared" si="15"/>
        <v>0</v>
      </c>
      <c r="M100">
        <f t="shared" si="16"/>
        <v>0</v>
      </c>
      <c r="N100" t="s">
        <v>80</v>
      </c>
      <c r="O100" s="9"/>
      <c r="P100" t="s">
        <v>50</v>
      </c>
      <c r="Q100" t="s">
        <v>71</v>
      </c>
      <c r="R100" s="9" t="s">
        <v>437</v>
      </c>
      <c r="S100" t="s">
        <v>45</v>
      </c>
      <c r="T100" s="9" t="s">
        <v>438</v>
      </c>
      <c r="U100" s="9"/>
    </row>
    <row r="101" spans="1:21" ht="54">
      <c r="A101" s="5" t="s">
        <v>432</v>
      </c>
      <c r="C101" s="5" t="s">
        <v>433</v>
      </c>
      <c r="E101" t="s">
        <v>80</v>
      </c>
      <c r="G101">
        <f t="shared" si="13"/>
        <v>0</v>
      </c>
      <c r="I101" t="s">
        <v>71</v>
      </c>
      <c r="J101">
        <f t="shared" si="17"/>
        <v>0</v>
      </c>
      <c r="K101">
        <f t="shared" si="14"/>
        <v>0</v>
      </c>
      <c r="L101">
        <f t="shared" si="15"/>
        <v>0</v>
      </c>
      <c r="M101">
        <f t="shared" si="16"/>
        <v>0</v>
      </c>
      <c r="N101" t="s">
        <v>80</v>
      </c>
      <c r="O101" s="9"/>
      <c r="P101" t="s">
        <v>71</v>
      </c>
      <c r="Q101" t="s">
        <v>71</v>
      </c>
      <c r="R101" s="9"/>
      <c r="S101" t="s">
        <v>54</v>
      </c>
      <c r="T101" s="9" t="s">
        <v>439</v>
      </c>
      <c r="U101" s="9" t="s">
        <v>440</v>
      </c>
    </row>
    <row r="102" spans="1:21" ht="36">
      <c r="A102" s="5" t="s">
        <v>441</v>
      </c>
      <c r="C102" s="5" t="s">
        <v>442</v>
      </c>
      <c r="D102" t="s">
        <v>443</v>
      </c>
      <c r="E102" t="s">
        <v>28</v>
      </c>
      <c r="F102">
        <f>COUNTIF(E102,"内水災害")</f>
        <v>1</v>
      </c>
      <c r="G102">
        <f t="shared" si="13"/>
        <v>0</v>
      </c>
      <c r="I102" t="s">
        <v>31</v>
      </c>
      <c r="J102">
        <f t="shared" si="17"/>
        <v>0</v>
      </c>
      <c r="K102">
        <f t="shared" si="14"/>
        <v>1</v>
      </c>
      <c r="L102">
        <f t="shared" si="15"/>
        <v>0</v>
      </c>
      <c r="M102">
        <f t="shared" si="16"/>
        <v>0</v>
      </c>
      <c r="N102" t="s">
        <v>51</v>
      </c>
      <c r="O102" s="9" t="s">
        <v>444</v>
      </c>
      <c r="P102" t="s">
        <v>43</v>
      </c>
      <c r="Q102" t="s">
        <v>59</v>
      </c>
      <c r="R102" s="9" t="s">
        <v>445</v>
      </c>
      <c r="T102" s="9"/>
      <c r="U102" s="9"/>
    </row>
    <row r="103" spans="1:21" ht="72">
      <c r="A103" s="5" t="s">
        <v>441</v>
      </c>
      <c r="C103" s="5" t="s">
        <v>442</v>
      </c>
      <c r="E103" t="s">
        <v>80</v>
      </c>
      <c r="G103">
        <f t="shared" si="13"/>
        <v>0</v>
      </c>
      <c r="I103" t="s">
        <v>71</v>
      </c>
      <c r="J103">
        <f t="shared" si="17"/>
        <v>0</v>
      </c>
      <c r="K103">
        <f t="shared" si="14"/>
        <v>0</v>
      </c>
      <c r="L103">
        <f t="shared" si="15"/>
        <v>0</v>
      </c>
      <c r="M103">
        <f t="shared" si="16"/>
        <v>0</v>
      </c>
      <c r="N103" t="s">
        <v>80</v>
      </c>
      <c r="O103" s="9"/>
      <c r="P103" t="s">
        <v>50</v>
      </c>
      <c r="Q103" t="s">
        <v>71</v>
      </c>
      <c r="R103" s="9" t="s">
        <v>446</v>
      </c>
      <c r="S103" t="s">
        <v>54</v>
      </c>
      <c r="T103" s="9" t="s">
        <v>447</v>
      </c>
      <c r="U103" s="9"/>
    </row>
    <row r="104" spans="1:21" ht="54">
      <c r="A104" s="5" t="s">
        <v>448</v>
      </c>
      <c r="C104" s="5" t="s">
        <v>449</v>
      </c>
      <c r="D104" t="s">
        <v>285</v>
      </c>
      <c r="E104" t="s">
        <v>28</v>
      </c>
      <c r="F104">
        <f>COUNTIF(E104,"内水災害")</f>
        <v>1</v>
      </c>
      <c r="G104">
        <f t="shared" si="13"/>
        <v>0</v>
      </c>
      <c r="I104" t="s">
        <v>71</v>
      </c>
      <c r="J104">
        <f t="shared" si="17"/>
        <v>0</v>
      </c>
      <c r="K104">
        <f t="shared" si="14"/>
        <v>0</v>
      </c>
      <c r="L104">
        <f t="shared" si="15"/>
        <v>0</v>
      </c>
      <c r="M104">
        <f t="shared" si="16"/>
        <v>0</v>
      </c>
      <c r="N104" t="s">
        <v>51</v>
      </c>
      <c r="O104" s="9" t="s">
        <v>450</v>
      </c>
      <c r="P104" t="s">
        <v>36</v>
      </c>
      <c r="Q104" t="s">
        <v>71</v>
      </c>
      <c r="R104" s="9" t="s">
        <v>451</v>
      </c>
      <c r="T104" s="9"/>
      <c r="U104" s="9"/>
    </row>
    <row r="105" spans="1:21" ht="36">
      <c r="A105" s="5" t="s">
        <v>448</v>
      </c>
      <c r="C105" s="5" t="s">
        <v>449</v>
      </c>
      <c r="E105" t="s">
        <v>80</v>
      </c>
      <c r="G105">
        <f t="shared" si="13"/>
        <v>0</v>
      </c>
      <c r="I105" t="s">
        <v>71</v>
      </c>
      <c r="J105">
        <f t="shared" si="17"/>
        <v>0</v>
      </c>
      <c r="K105">
        <f t="shared" si="14"/>
        <v>0</v>
      </c>
      <c r="L105">
        <f t="shared" si="15"/>
        <v>0</v>
      </c>
      <c r="M105">
        <f t="shared" si="16"/>
        <v>0</v>
      </c>
      <c r="N105" t="s">
        <v>80</v>
      </c>
      <c r="O105" s="9"/>
      <c r="P105" t="s">
        <v>50</v>
      </c>
      <c r="Q105" t="s">
        <v>71</v>
      </c>
      <c r="R105" s="9" t="s">
        <v>452</v>
      </c>
      <c r="T105" s="9"/>
      <c r="U105" s="9"/>
    </row>
    <row r="106" spans="1:21">
      <c r="A106" s="5" t="s">
        <v>453</v>
      </c>
      <c r="C106" s="5" t="s">
        <v>454</v>
      </c>
      <c r="D106" t="s">
        <v>2</v>
      </c>
      <c r="E106" t="s">
        <v>28</v>
      </c>
      <c r="F106">
        <f>COUNTIF(E106,"内水災害")</f>
        <v>1</v>
      </c>
      <c r="G106">
        <f t="shared" si="13"/>
        <v>0</v>
      </c>
      <c r="I106" t="s">
        <v>30</v>
      </c>
      <c r="J106">
        <f t="shared" si="17"/>
        <v>1</v>
      </c>
      <c r="K106">
        <f t="shared" si="14"/>
        <v>0</v>
      </c>
      <c r="L106">
        <f t="shared" si="15"/>
        <v>0</v>
      </c>
      <c r="M106">
        <f t="shared" si="16"/>
        <v>0</v>
      </c>
      <c r="N106" t="s">
        <v>80</v>
      </c>
      <c r="O106" s="9"/>
      <c r="P106" t="s">
        <v>43</v>
      </c>
      <c r="Q106" t="s">
        <v>59</v>
      </c>
      <c r="R106" s="9" t="s">
        <v>455</v>
      </c>
      <c r="T106" s="9"/>
      <c r="U106" s="9"/>
    </row>
    <row r="107" spans="1:21" ht="36">
      <c r="A107" s="5" t="s">
        <v>453</v>
      </c>
      <c r="C107" s="5" t="s">
        <v>454</v>
      </c>
      <c r="E107" t="s">
        <v>80</v>
      </c>
      <c r="G107">
        <f t="shared" si="13"/>
        <v>0</v>
      </c>
      <c r="I107" t="s">
        <v>71</v>
      </c>
      <c r="J107">
        <f t="shared" si="17"/>
        <v>0</v>
      </c>
      <c r="K107">
        <f t="shared" si="14"/>
        <v>0</v>
      </c>
      <c r="L107">
        <f t="shared" si="15"/>
        <v>0</v>
      </c>
      <c r="M107">
        <f t="shared" si="16"/>
        <v>0</v>
      </c>
      <c r="N107" t="s">
        <v>80</v>
      </c>
      <c r="O107" s="9"/>
      <c r="P107" t="s">
        <v>36</v>
      </c>
      <c r="Q107" t="s">
        <v>92</v>
      </c>
      <c r="R107" s="9" t="s">
        <v>456</v>
      </c>
      <c r="S107" t="s">
        <v>54</v>
      </c>
      <c r="T107" s="9" t="s">
        <v>457</v>
      </c>
      <c r="U107" s="9"/>
    </row>
    <row r="108" spans="1:21" ht="36">
      <c r="A108" s="5" t="s">
        <v>453</v>
      </c>
      <c r="C108" s="5" t="s">
        <v>454</v>
      </c>
      <c r="E108" t="s">
        <v>80</v>
      </c>
      <c r="G108">
        <f t="shared" si="13"/>
        <v>0</v>
      </c>
      <c r="I108" t="s">
        <v>71</v>
      </c>
      <c r="J108">
        <f t="shared" si="17"/>
        <v>0</v>
      </c>
      <c r="K108">
        <f t="shared" si="14"/>
        <v>0</v>
      </c>
      <c r="L108">
        <f t="shared" si="15"/>
        <v>0</v>
      </c>
      <c r="M108">
        <f t="shared" si="16"/>
        <v>0</v>
      </c>
      <c r="N108" t="s">
        <v>80</v>
      </c>
      <c r="O108" s="9"/>
      <c r="Q108" t="s">
        <v>71</v>
      </c>
      <c r="R108" s="9"/>
      <c r="S108" t="s">
        <v>39</v>
      </c>
      <c r="T108" s="9" t="s">
        <v>458</v>
      </c>
      <c r="U108" s="9"/>
    </row>
    <row r="109" spans="1:21">
      <c r="A109" s="5" t="s">
        <v>453</v>
      </c>
      <c r="C109" s="5" t="s">
        <v>454</v>
      </c>
      <c r="E109" t="s">
        <v>80</v>
      </c>
      <c r="G109">
        <f t="shared" si="13"/>
        <v>0</v>
      </c>
      <c r="I109" t="s">
        <v>71</v>
      </c>
      <c r="J109">
        <f t="shared" si="17"/>
        <v>0</v>
      </c>
      <c r="K109">
        <f t="shared" si="14"/>
        <v>0</v>
      </c>
      <c r="L109">
        <f t="shared" si="15"/>
        <v>0</v>
      </c>
      <c r="M109">
        <f t="shared" si="16"/>
        <v>0</v>
      </c>
      <c r="N109" t="s">
        <v>80</v>
      </c>
      <c r="O109" s="9"/>
      <c r="P109" t="s">
        <v>50</v>
      </c>
      <c r="Q109" t="s">
        <v>71</v>
      </c>
      <c r="R109" s="9" t="s">
        <v>459</v>
      </c>
      <c r="T109" s="9"/>
      <c r="U109" s="9"/>
    </row>
    <row r="110" spans="1:21" ht="36">
      <c r="A110" s="5" t="s">
        <v>460</v>
      </c>
      <c r="C110" s="5" t="s">
        <v>461</v>
      </c>
      <c r="D110" t="s">
        <v>208</v>
      </c>
      <c r="E110" t="s">
        <v>28</v>
      </c>
      <c r="F110">
        <f>COUNTIF(E110,"内水災害")</f>
        <v>1</v>
      </c>
      <c r="G110">
        <f t="shared" si="13"/>
        <v>0</v>
      </c>
      <c r="I110" t="s">
        <v>31</v>
      </c>
      <c r="J110">
        <f t="shared" si="17"/>
        <v>0</v>
      </c>
      <c r="K110">
        <f t="shared" si="14"/>
        <v>1</v>
      </c>
      <c r="L110">
        <f t="shared" si="15"/>
        <v>0</v>
      </c>
      <c r="M110">
        <f t="shared" si="16"/>
        <v>0</v>
      </c>
      <c r="N110" t="s">
        <v>34</v>
      </c>
      <c r="O110" s="9" t="s">
        <v>462</v>
      </c>
      <c r="P110" t="s">
        <v>43</v>
      </c>
      <c r="Q110" t="s">
        <v>44</v>
      </c>
      <c r="R110" s="9" t="s">
        <v>463</v>
      </c>
      <c r="S110" t="s">
        <v>54</v>
      </c>
      <c r="T110" s="9" t="s">
        <v>464</v>
      </c>
      <c r="U110" s="9"/>
    </row>
    <row r="111" spans="1:21">
      <c r="A111" s="5" t="s">
        <v>460</v>
      </c>
      <c r="C111" s="5" t="s">
        <v>461</v>
      </c>
      <c r="E111" t="s">
        <v>80</v>
      </c>
      <c r="G111">
        <f t="shared" si="13"/>
        <v>0</v>
      </c>
      <c r="I111" t="s">
        <v>71</v>
      </c>
      <c r="J111">
        <f t="shared" si="17"/>
        <v>0</v>
      </c>
      <c r="K111">
        <f t="shared" si="14"/>
        <v>0</v>
      </c>
      <c r="L111">
        <f t="shared" si="15"/>
        <v>0</v>
      </c>
      <c r="M111">
        <f t="shared" si="16"/>
        <v>0</v>
      </c>
      <c r="N111" t="s">
        <v>51</v>
      </c>
      <c r="O111" s="9"/>
      <c r="P111" t="s">
        <v>71</v>
      </c>
      <c r="Q111" t="s">
        <v>71</v>
      </c>
      <c r="R111" s="9"/>
      <c r="S111" t="s">
        <v>39</v>
      </c>
      <c r="T111" s="9" t="s">
        <v>465</v>
      </c>
      <c r="U111" s="9"/>
    </row>
    <row r="112" spans="1:21">
      <c r="A112" s="5" t="s">
        <v>460</v>
      </c>
      <c r="C112" s="5" t="s">
        <v>461</v>
      </c>
      <c r="E112" t="s">
        <v>80</v>
      </c>
      <c r="G112">
        <f t="shared" si="13"/>
        <v>0</v>
      </c>
      <c r="I112" t="s">
        <v>71</v>
      </c>
      <c r="J112">
        <f t="shared" si="17"/>
        <v>0</v>
      </c>
      <c r="K112">
        <f t="shared" si="14"/>
        <v>0</v>
      </c>
      <c r="L112">
        <f t="shared" si="15"/>
        <v>0</v>
      </c>
      <c r="M112">
        <f t="shared" si="16"/>
        <v>0</v>
      </c>
      <c r="N112" t="s">
        <v>82</v>
      </c>
      <c r="O112" s="9"/>
      <c r="P112" t="s">
        <v>71</v>
      </c>
      <c r="Q112" t="s">
        <v>71</v>
      </c>
      <c r="R112" s="9"/>
      <c r="T112" s="9"/>
      <c r="U112" s="9"/>
    </row>
    <row r="113" spans="5:13">
      <c r="F113">
        <f>SUBTOTAL(9,F6:F112)</f>
        <v>56</v>
      </c>
      <c r="G113">
        <f>SUBTOTAL(9,G6:G112)</f>
        <v>2</v>
      </c>
      <c r="J113">
        <f>SUBTOTAL(9,J6:J112)</f>
        <v>15</v>
      </c>
      <c r="K113">
        <f>SUBTOTAL(9,K6:K112)</f>
        <v>28</v>
      </c>
      <c r="L113">
        <f>SUBTOTAL(9,L6:L112)</f>
        <v>2</v>
      </c>
      <c r="M113">
        <f>SUBTOTAL(9,M6:M112)</f>
        <v>1</v>
      </c>
    </row>
    <row r="114" spans="5:13">
      <c r="E114" t="e">
        <f>DCOUNT(E6:E113,"災害種別",E2)</f>
        <v>#VALUE!</v>
      </c>
    </row>
    <row r="115" spans="5:13">
      <c r="E115" t="e">
        <f>DCOUNT(E6:H114,"災害種別",E2:H2)</f>
        <v>#VALUE!</v>
      </c>
    </row>
  </sheetData>
  <autoFilter ref="A3:AF115" xr:uid="{00000000-0009-0000-0000-000001000000}"/>
  <phoneticPr fontId="11"/>
  <dataValidations count="31">
    <dataValidation type="list" allowBlank="1" showInputMessage="1" showErrorMessage="1" sqref="P4:P21 P59:P112" xr:uid="{00000000-0002-0000-0100-000000000000}">
      <formula1>$AD$4:$AD$7</formula1>
    </dataValidation>
    <dataValidation type="list" allowBlank="1" showInputMessage="1" showErrorMessage="1" sqref="E4:G4 AH5 E5:E21 E59:E112 BO14:BO15" xr:uid="{00000000-0002-0000-0100-000001000000}">
      <formula1>$Z$4:$Z$7</formula1>
    </dataValidation>
    <dataValidation allowBlank="1" showInputMessage="1" showErrorMessage="1" sqref="BC11 AL21:AO21 AJ24" xr:uid="{00000000-0002-0000-0100-000002000000}"/>
    <dataValidation type="list" allowBlank="1" showInputMessage="1" showErrorMessage="1" sqref="AL19:AL20" xr:uid="{00000000-0002-0000-0100-000003000000}">
      <formula1>$AH$4:$AH$10</formula1>
    </dataValidation>
    <dataValidation type="list" allowBlank="1" showInputMessage="1" showErrorMessage="1" sqref="AH7 N4:N21 N59:N112" xr:uid="{00000000-0002-0000-0100-000004000000}">
      <formula1>$AC$4:$AC$9</formula1>
    </dataValidation>
    <dataValidation type="list" allowBlank="1" showInputMessage="1" showErrorMessage="1" sqref="B5" xr:uid="{00000000-0002-0000-0100-000005000000}">
      <formula1>$AH$4:$AH$11</formula1>
    </dataValidation>
    <dataValidation type="list" allowBlank="1" showInputMessage="1" showErrorMessage="1" sqref="AS23:AS24" xr:uid="{00000000-0002-0000-0100-000006000000}">
      <formula1>$BH$14:$BH$20</formula1>
    </dataValidation>
    <dataValidation type="list" allowBlank="1" showInputMessage="1" showErrorMessage="1" sqref="I4:M4 AH6 I5:I21 I59:I112" xr:uid="{00000000-0002-0000-0100-000007000000}">
      <formula1>$AB$4:$AB$14</formula1>
    </dataValidation>
    <dataValidation type="list" allowBlank="1" showInputMessage="1" showErrorMessage="1" sqref="AM18" xr:uid="{00000000-0002-0000-0100-000008000000}">
      <formula1>$AJ$22:$AJ$29</formula1>
    </dataValidation>
    <dataValidation type="list" allowBlank="1" showInputMessage="1" showErrorMessage="1" sqref="P22:P58" xr:uid="{00000000-0002-0000-0100-000009000000}">
      <formula1>$AD$4:$AD$8</formula1>
    </dataValidation>
    <dataValidation type="list" allowBlank="1" showInputMessage="1" showErrorMessage="1" sqref="AI4" xr:uid="{00000000-0002-0000-0100-00000A000000}">
      <formula1>$BA$6:$BA$11</formula1>
    </dataValidation>
    <dataValidation type="list" allowBlank="1" showInputMessage="1" showErrorMessage="1" sqref="AU23" xr:uid="{00000000-0002-0000-0100-00000B000000}">
      <formula1>$BL$14:$BL$20</formula1>
    </dataValidation>
    <dataValidation type="list" allowBlank="1" showInputMessage="1" showErrorMessage="1" sqref="AV23" xr:uid="{00000000-0002-0000-0100-00000C000000}">
      <formula1>$BN$14:$BN$19</formula1>
    </dataValidation>
    <dataValidation type="list" allowBlank="1" showInputMessage="1" showErrorMessage="1" sqref="AJ25 N22:N58" xr:uid="{00000000-0002-0000-0100-00000D000000}">
      <formula1>$AC$4:$AC$10</formula1>
    </dataValidation>
    <dataValidation type="list" allowBlank="1" showInputMessage="1" showErrorMessage="1" sqref="S4:S21 S59:S112" xr:uid="{00000000-0002-0000-0100-00000E000000}">
      <formula1>$AF$4:$AF$7</formula1>
    </dataValidation>
    <dataValidation type="list" allowBlank="1" showInputMessage="1" showErrorMessage="1" sqref="AO27" xr:uid="{00000000-0002-0000-0100-00000F000000}">
      <formula1>$BV$14:$BV$20</formula1>
    </dataValidation>
    <dataValidation type="list" allowBlank="1" showInputMessage="1" showErrorMessage="1" sqref="AP27" xr:uid="{00000000-0002-0000-0100-000010000000}">
      <formula1>$BX$14:$BX$20</formula1>
    </dataValidation>
    <dataValidation type="list" allowBlank="1" showInputMessage="1" showErrorMessage="1" sqref="AS27" xr:uid="{00000000-0002-0000-0100-000011000000}">
      <formula1>$CD$14:$CD$20</formula1>
    </dataValidation>
    <dataValidation type="list" allowBlank="1" showInputMessage="1" showErrorMessage="1" sqref="Q4:Q21 Q59:Q112" xr:uid="{00000000-0002-0000-0100-000012000000}">
      <formula1>$AE$4:$AE$10</formula1>
    </dataValidation>
    <dataValidation type="list" allowBlank="1" showInputMessage="1" showErrorMessage="1" sqref="AT27" xr:uid="{00000000-0002-0000-0100-000013000000}">
      <formula1>$CF$14:$CF$20</formula1>
    </dataValidation>
    <dataValidation type="list" allowBlank="1" showInputMessage="1" showErrorMessage="1" sqref="E22:E58" xr:uid="{00000000-0002-0000-0100-000014000000}">
      <formula1>$Z$4:$Z$8</formula1>
    </dataValidation>
    <dataValidation type="list" allowBlank="1" showInputMessage="1" showErrorMessage="1" sqref="H4:H21 H59:H112" xr:uid="{00000000-0002-0000-0100-000015000000}">
      <formula1>$AA$4:$AA$8</formula1>
    </dataValidation>
    <dataValidation type="list" allowBlank="1" showInputMessage="1" showErrorMessage="1" sqref="H22:H58" xr:uid="{00000000-0002-0000-0100-000016000000}">
      <formula1>$AA$4:$AA$9</formula1>
    </dataValidation>
    <dataValidation type="list" allowBlank="1" showInputMessage="1" showErrorMessage="1" sqref="I22:I58" xr:uid="{00000000-0002-0000-0100-000017000000}">
      <formula1>$AB$4:$AB$18</formula1>
    </dataValidation>
    <dataValidation type="list" allowBlank="1" showInputMessage="1" showErrorMessage="1" sqref="Q22:Q58" xr:uid="{00000000-0002-0000-0100-000018000000}">
      <formula1>$AE$4:$AE$12</formula1>
    </dataValidation>
    <dataValidation type="list" allowBlank="1" showInputMessage="1" showErrorMessage="1" sqref="S22:S58" xr:uid="{00000000-0002-0000-0100-000019000000}">
      <formula1>$AF$4:$AF$8</formula1>
    </dataValidation>
    <dataValidation type="list" allowBlank="1" showInputMessage="1" showErrorMessage="1" sqref="AP23:AP24" xr:uid="{00000000-0002-0000-0100-00001A000000}">
      <formula1>$BB$14:$BB$20</formula1>
    </dataValidation>
    <dataValidation type="list" allowBlank="1" showInputMessage="1" showErrorMessage="1" sqref="AQ23:AQ24" xr:uid="{00000000-0002-0000-0100-00001B000000}">
      <formula1>$BD$14:$BD$20</formula1>
    </dataValidation>
    <dataValidation type="list" allowBlank="1" showInputMessage="1" showErrorMessage="1" sqref="AR23:AR24" xr:uid="{00000000-0002-0000-0100-00001C000000}">
      <formula1>$BF$14:$BF$20</formula1>
    </dataValidation>
    <dataValidation type="list" allowBlank="1" showInputMessage="1" showErrorMessage="1" sqref="AT23:AT24" xr:uid="{00000000-0002-0000-0100-00001D000000}">
      <formula1>$BJ$14:$BJ$20</formula1>
    </dataValidation>
    <dataValidation type="list" allowBlank="1" showInputMessage="1" showErrorMessage="1" sqref="BC6:BC10" xr:uid="{00000000-0002-0000-0100-00001E000000}">
      <formula1>$BC$6:$BC$12</formula1>
    </dataValidation>
  </dataValidations>
  <pageMargins left="0.7" right="0.7" top="0.75" bottom="0.75" header="0.3" footer="0.3"/>
  <pageSetup paperSize="8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topLeftCell="A16" workbookViewId="0">
      <selection activeCell="B26" sqref="B26"/>
    </sheetView>
  </sheetViews>
  <sheetFormatPr defaultColWidth="9" defaultRowHeight="18"/>
  <cols>
    <col min="2" max="2" width="73.5" customWidth="1"/>
  </cols>
  <sheetData>
    <row r="1" spans="1:2">
      <c r="A1" t="s">
        <v>466</v>
      </c>
      <c r="B1" t="s">
        <v>467</v>
      </c>
    </row>
    <row r="2" spans="1:2" ht="170.1" customHeight="1">
      <c r="A2">
        <v>1</v>
      </c>
    </row>
    <row r="3" spans="1:2" ht="170.1" customHeight="1">
      <c r="A3">
        <v>2</v>
      </c>
    </row>
    <row r="4" spans="1:2" ht="170.1" customHeight="1">
      <c r="A4">
        <v>3</v>
      </c>
    </row>
    <row r="5" spans="1:2" ht="170.1" customHeight="1">
      <c r="A5">
        <v>4</v>
      </c>
    </row>
    <row r="6" spans="1:2" ht="170.1" customHeight="1">
      <c r="A6">
        <v>5</v>
      </c>
    </row>
    <row r="7" spans="1:2" ht="170.1" customHeight="1">
      <c r="A7">
        <v>6</v>
      </c>
    </row>
    <row r="8" spans="1:2" ht="170.1" customHeight="1">
      <c r="A8">
        <v>7</v>
      </c>
    </row>
    <row r="9" spans="1:2" ht="170.1" customHeight="1">
      <c r="A9">
        <v>8</v>
      </c>
    </row>
    <row r="10" spans="1:2" ht="170.1" customHeight="1">
      <c r="A10">
        <v>9</v>
      </c>
    </row>
    <row r="11" spans="1:2" ht="170.1" customHeight="1">
      <c r="A11">
        <v>10</v>
      </c>
    </row>
    <row r="12" spans="1:2" ht="170.1" customHeight="1">
      <c r="A12">
        <v>11</v>
      </c>
    </row>
    <row r="13" spans="1:2" ht="170.1" customHeight="1">
      <c r="A13">
        <v>12</v>
      </c>
    </row>
    <row r="14" spans="1:2" ht="170.1" customHeight="1">
      <c r="A14">
        <v>13</v>
      </c>
    </row>
    <row r="15" spans="1:2" ht="170.1" customHeight="1">
      <c r="A15">
        <v>14</v>
      </c>
    </row>
    <row r="16" spans="1:2" ht="170.1" customHeight="1">
      <c r="A16">
        <v>15</v>
      </c>
    </row>
    <row r="17" spans="1:1" ht="170.1" customHeight="1">
      <c r="A17">
        <v>16</v>
      </c>
    </row>
    <row r="18" spans="1:1" ht="170.1" customHeight="1">
      <c r="A18">
        <v>17</v>
      </c>
    </row>
    <row r="19" spans="1:1" ht="170.1" customHeight="1">
      <c r="A19">
        <v>18</v>
      </c>
    </row>
    <row r="20" spans="1:1" ht="170.1" customHeight="1">
      <c r="A20">
        <v>19</v>
      </c>
    </row>
    <row r="21" spans="1:1" ht="170.1" customHeight="1">
      <c r="A21">
        <v>20</v>
      </c>
    </row>
    <row r="22" spans="1:1" ht="170.1" customHeight="1">
      <c r="A22">
        <v>21</v>
      </c>
    </row>
  </sheetData>
  <phoneticPr fontId="11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tabSelected="1" zoomScale="80" zoomScaleNormal="80" workbookViewId="0">
      <selection activeCell="D2" sqref="D2"/>
    </sheetView>
  </sheetViews>
  <sheetFormatPr defaultColWidth="9" defaultRowHeight="18"/>
  <cols>
    <col min="1" max="1" width="123.09765625" customWidth="1"/>
    <col min="2" max="2" width="3.5" customWidth="1"/>
    <col min="5" max="5" width="75.5" customWidth="1"/>
  </cols>
  <sheetData>
    <row r="1" spans="1:4" ht="351.75" customHeight="1">
      <c r="A1" s="27"/>
      <c r="B1" s="1"/>
      <c r="C1" s="1" t="s">
        <v>468</v>
      </c>
      <c r="D1" s="2" t="s">
        <v>5</v>
      </c>
    </row>
    <row r="2" spans="1:4" ht="240.75" customHeight="1">
      <c r="A2" s="27"/>
      <c r="C2" s="3" t="s">
        <v>469</v>
      </c>
      <c r="D2" s="4">
        <v>8</v>
      </c>
    </row>
  </sheetData>
  <sheetProtection sheet="1" objects="1" selectLockedCells="1"/>
  <mergeCells count="1">
    <mergeCell ref="A1:A2"/>
  </mergeCells>
  <phoneticPr fontId="11"/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Sheet2!$A$2:$A$17</xm:f>
          </x14:formula1>
          <xm:sqref>D1</xm:sqref>
        </x14:dataValidation>
        <x14:dataValidation type="list" allowBlank="1" showInputMessage="1" showErrorMessage="1" xr:uid="{00000000-0002-0000-0300-000001000000}">
          <x14:formula1>
            <xm:f>災害データ!$A$2:$A$22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Sheet2</vt:lpstr>
      <vt:lpstr>集計表</vt:lpstr>
      <vt:lpstr>災害データ</vt:lpstr>
      <vt:lpstr>Sheet1</vt:lpstr>
      <vt:lpstr>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 平塚中原</dc:creator>
  <cp:lastModifiedBy>戸田 美奈子</cp:lastModifiedBy>
  <dcterms:created xsi:type="dcterms:W3CDTF">2025-03-14T08:28:00Z</dcterms:created>
  <dcterms:modified xsi:type="dcterms:W3CDTF">2025-07-01T10:35:27Z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